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fil1klp\OfflineSync\FRL\Documents\SLETT\"/>
    </mc:Choice>
  </mc:AlternateContent>
  <xr:revisionPtr revIDLastSave="0" documentId="8_{02E880B2-1034-41AB-87C3-1D8788D1209A}" xr6:coauthVersionLast="36" xr6:coauthVersionMax="36" xr10:uidLastSave="{00000000-0000-0000-0000-000000000000}"/>
  <bookViews>
    <workbookView xWindow="4776" yWindow="96" windowWidth="9372" windowHeight="4968" xr2:uid="{00000000-000D-0000-FFFF-FFFF00000000}"/>
  </bookViews>
  <sheets>
    <sheet name="Vektet løpetid" sheetId="1" r:id="rId1"/>
  </sheets>
  <definedNames>
    <definedName name="_xlnm.Print_Area" localSheetId="0">'Vektet løpetid'!$A$1:$R$32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F13" i="1"/>
  <c r="H13" i="1" s="1"/>
  <c r="B5" i="1"/>
  <c r="J13" i="1" l="1"/>
  <c r="B8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B39" i="1"/>
  <c r="B7" i="1" s="1"/>
  <c r="H35" i="1" l="1"/>
  <c r="I35" i="1" s="1"/>
  <c r="H32" i="1"/>
  <c r="J32" i="1" s="1"/>
  <c r="H30" i="1"/>
  <c r="I30" i="1" s="1"/>
  <c r="H28" i="1"/>
  <c r="J28" i="1" s="1"/>
  <c r="H24" i="1"/>
  <c r="J24" i="1" s="1"/>
  <c r="H20" i="1"/>
  <c r="J20" i="1" s="1"/>
  <c r="H18" i="1"/>
  <c r="I18" i="1" s="1"/>
  <c r="H16" i="1"/>
  <c r="J16" i="1" s="1"/>
  <c r="H33" i="1"/>
  <c r="J33" i="1" s="1"/>
  <c r="H26" i="1"/>
  <c r="J26" i="1" s="1"/>
  <c r="H37" i="1"/>
  <c r="J37" i="1" s="1"/>
  <c r="H22" i="1"/>
  <c r="J22" i="1" s="1"/>
  <c r="H36" i="1"/>
  <c r="J36" i="1" s="1"/>
  <c r="H34" i="1"/>
  <c r="I34" i="1" s="1"/>
  <c r="H27" i="1"/>
  <c r="J27" i="1" s="1"/>
  <c r="H23" i="1"/>
  <c r="J23" i="1" s="1"/>
  <c r="H19" i="1"/>
  <c r="J19" i="1" s="1"/>
  <c r="H15" i="1"/>
  <c r="I15" i="1" s="1"/>
  <c r="I13" i="1"/>
  <c r="J35" i="1"/>
  <c r="I33" i="1"/>
  <c r="H14" i="1"/>
  <c r="H31" i="1"/>
  <c r="I24" i="1"/>
  <c r="H21" i="1"/>
  <c r="H29" i="1"/>
  <c r="H38" i="1"/>
  <c r="H25" i="1"/>
  <c r="H17" i="1"/>
  <c r="I22" i="1" l="1"/>
  <c r="I28" i="1"/>
  <c r="I19" i="1"/>
  <c r="I32" i="1"/>
  <c r="I26" i="1"/>
  <c r="I36" i="1"/>
  <c r="I16" i="1"/>
  <c r="I20" i="1"/>
  <c r="I23" i="1"/>
  <c r="I37" i="1"/>
  <c r="J18" i="1"/>
  <c r="J30" i="1"/>
  <c r="J34" i="1"/>
  <c r="J15" i="1"/>
  <c r="I27" i="1"/>
  <c r="J39" i="1"/>
  <c r="I29" i="1"/>
  <c r="J29" i="1"/>
  <c r="I21" i="1"/>
  <c r="J21" i="1"/>
  <c r="I31" i="1"/>
  <c r="J31" i="1"/>
  <c r="I25" i="1"/>
  <c r="J25" i="1"/>
  <c r="I38" i="1"/>
  <c r="J38" i="1"/>
  <c r="I17" i="1"/>
  <c r="J17" i="1"/>
  <c r="I14" i="1"/>
  <c r="J14" i="1"/>
  <c r="I39" i="1" l="1"/>
  <c r="B6" i="1" s="1"/>
</calcChain>
</file>

<file path=xl/sharedStrings.xml><?xml version="1.0" encoding="utf-8"?>
<sst xmlns="http://schemas.openxmlformats.org/spreadsheetml/2006/main" count="24" uniqueCount="23">
  <si>
    <t>Dato i dag:</t>
  </si>
  <si>
    <t>Vektet løpetid:</t>
  </si>
  <si>
    <t>år</t>
  </si>
  <si>
    <t>Samlet restgjeld:</t>
  </si>
  <si>
    <t>kr</t>
  </si>
  <si>
    <t>Antall lån:</t>
  </si>
  <si>
    <t>Lånenummer</t>
  </si>
  <si>
    <t>Restsaldo</t>
  </si>
  <si>
    <t>Samlet restgjeld</t>
  </si>
  <si>
    <t>Gjennomsnittlig vektet løpetid</t>
  </si>
  <si>
    <t>Lån 1</t>
  </si>
  <si>
    <t>Lån 2</t>
  </si>
  <si>
    <t>Løpetid (år)</t>
  </si>
  <si>
    <t>Cellene som er markert med rødt må fylles ut</t>
  </si>
  <si>
    <t>Dato neste termin</t>
  </si>
  <si>
    <t>Antall restterminer inkl neste termin</t>
  </si>
  <si>
    <t>Antall terminer pr år</t>
  </si>
  <si>
    <t>Antall dager fra førstkommende til siste termin</t>
  </si>
  <si>
    <t>Vektet løpetid, dager</t>
  </si>
  <si>
    <t>Antall dager til          1. termin</t>
  </si>
  <si>
    <t xml:space="preserve">Restløpetid, antall dager </t>
  </si>
  <si>
    <t>Kalkulator for beregning av gjennomsnittlig løpetid</t>
  </si>
  <si>
    <t>Forutsetter 360 bankdager i året, dvs. 30 dager i hver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</si>
</sst>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0.0000"/>
    <numFmt numFmtId="167" formatCode="dd\-mmm\-yy"/>
    <numFmt numFmtId="168" formatCode="_ * #,##0_ ;_ * \-#,##0_ ;_ * &quot;-&quot;??_ ;_ @_ "/>
  </numFmts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4">
    <xf numFmtId="0" fontId="0" fillId="0" borderId="0" xfId="0"/>
    <xf numFmtId="3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1" fontId="2" fillId="0" borderId="0" xfId="0" applyNumberFormat="1" applyFont="1"/>
    <xf numFmtId="166" fontId="2" fillId="0" borderId="0" xfId="0" applyNumberFormat="1" applyFon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66" fontId="4" fillId="0" borderId="0" xfId="0" applyNumberFormat="1" applyFont="1"/>
    <xf numFmtId="1" fontId="3" fillId="0" borderId="0" xfId="0" applyNumberFormat="1" applyFont="1"/>
    <xf numFmtId="166" fontId="3" fillId="0" borderId="0" xfId="0" applyNumberFormat="1" applyFont="1"/>
    <xf numFmtId="0" fontId="5" fillId="0" borderId="0" xfId="0" applyFont="1"/>
    <xf numFmtId="1" fontId="5" fillId="0" borderId="0" xfId="0" applyNumberFormat="1" applyFont="1"/>
    <xf numFmtId="166" fontId="5" fillId="0" borderId="0" xfId="0" applyNumberFormat="1" applyFont="1"/>
    <xf numFmtId="165" fontId="5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3" fontId="8" fillId="0" borderId="0" xfId="0" applyNumberFormat="1" applyFont="1"/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3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1" fontId="3" fillId="0" borderId="0" xfId="0" applyNumberFormat="1" applyFont="1" applyFill="1"/>
    <xf numFmtId="0" fontId="7" fillId="0" borderId="0" xfId="0" applyFont="1" applyFill="1"/>
    <xf numFmtId="166" fontId="3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1" fontId="11" fillId="0" borderId="0" xfId="0" applyNumberFormat="1" applyFont="1"/>
    <xf numFmtId="0" fontId="12" fillId="0" borderId="0" xfId="0" applyFont="1"/>
    <xf numFmtId="2" fontId="0" fillId="0" borderId="0" xfId="0" applyNumberFormat="1"/>
    <xf numFmtId="0" fontId="13" fillId="2" borderId="0" xfId="0" applyFont="1" applyFill="1"/>
    <xf numFmtId="167" fontId="13" fillId="2" borderId="0" xfId="0" applyNumberFormat="1" applyFont="1" applyFill="1" applyAlignment="1">
      <alignment horizontal="right"/>
    </xf>
    <xf numFmtId="2" fontId="13" fillId="2" borderId="0" xfId="0" applyNumberFormat="1" applyFont="1" applyFill="1"/>
    <xf numFmtId="3" fontId="13" fillId="2" borderId="0" xfId="0" applyNumberFormat="1" applyFont="1" applyFill="1"/>
    <xf numFmtId="1" fontId="13" fillId="2" borderId="0" xfId="0" applyNumberFormat="1" applyFont="1" applyFill="1"/>
    <xf numFmtId="14" fontId="3" fillId="0" borderId="0" xfId="0" applyNumberFormat="1" applyFont="1" applyFill="1"/>
    <xf numFmtId="0" fontId="0" fillId="0" borderId="4" xfId="0" applyBorder="1"/>
    <xf numFmtId="3" fontId="8" fillId="0" borderId="4" xfId="0" applyNumberFormat="1" applyFont="1" applyBorder="1"/>
    <xf numFmtId="14" fontId="8" fillId="0" borderId="4" xfId="0" applyNumberFormat="1" applyFont="1" applyBorder="1"/>
    <xf numFmtId="0" fontId="8" fillId="0" borderId="4" xfId="0" applyFont="1" applyBorder="1"/>
    <xf numFmtId="1" fontId="0" fillId="0" borderId="4" xfId="0" applyNumberFormat="1" applyBorder="1"/>
    <xf numFmtId="165" fontId="0" fillId="0" borderId="4" xfId="0" applyNumberFormat="1" applyBorder="1"/>
    <xf numFmtId="2" fontId="0" fillId="0" borderId="4" xfId="0" applyNumberFormat="1" applyBorder="1"/>
    <xf numFmtId="0" fontId="1" fillId="0" borderId="5" xfId="0" applyFont="1" applyBorder="1" applyAlignment="1">
      <alignment horizontal="right"/>
    </xf>
    <xf numFmtId="168" fontId="0" fillId="0" borderId="5" xfId="1" applyNumberFormat="1" applyFont="1" applyBorder="1"/>
    <xf numFmtId="0" fontId="0" fillId="0" borderId="5" xfId="0" applyBorder="1"/>
    <xf numFmtId="166" fontId="1" fillId="0" borderId="5" xfId="0" applyNumberFormat="1" applyFont="1" applyBorder="1" applyAlignment="1">
      <alignment horizontal="right"/>
    </xf>
    <xf numFmtId="1" fontId="0" fillId="0" borderId="5" xfId="0" applyNumberFormat="1" applyBorder="1"/>
    <xf numFmtId="2" fontId="0" fillId="0" borderId="5" xfId="0" applyNumberFormat="1" applyBorder="1"/>
    <xf numFmtId="166" fontId="11" fillId="3" borderId="1" xfId="0" applyNumberFormat="1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" fontId="11" fillId="3" borderId="0" xfId="0" applyNumberFormat="1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66" fontId="11" fillId="3" borderId="0" xfId="0" applyNumberFormat="1" applyFont="1" applyFill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LP2016">
      <a:dk1>
        <a:srgbClr val="3D3D3D"/>
      </a:dk1>
      <a:lt1>
        <a:srgbClr val="FFFFFF"/>
      </a:lt1>
      <a:dk2>
        <a:srgbClr val="3D3D3D"/>
      </a:dk2>
      <a:lt2>
        <a:srgbClr val="FFFFFF"/>
      </a:lt2>
      <a:accent1>
        <a:srgbClr val="3D3D3D"/>
      </a:accent1>
      <a:accent2>
        <a:srgbClr val="CC376D"/>
      </a:accent2>
      <a:accent3>
        <a:srgbClr val="06B594"/>
      </a:accent3>
      <a:accent4>
        <a:srgbClr val="C9CBCA"/>
      </a:accent4>
      <a:accent5>
        <a:srgbClr val="FFCCD2"/>
      </a:accent5>
      <a:accent6>
        <a:srgbClr val="B9EFD3"/>
      </a:accent6>
      <a:hlink>
        <a:srgbClr val="6F6F6F"/>
      </a:hlink>
      <a:folHlink>
        <a:srgbClr val="DD698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showGridLines="0" tabSelected="1" zoomScale="90" workbookViewId="0">
      <selection activeCell="C26" sqref="C26"/>
    </sheetView>
  </sheetViews>
  <sheetFormatPr baseColWidth="10" defaultColWidth="9.109375" defaultRowHeight="13.2" x14ac:dyDescent="0.25"/>
  <cols>
    <col min="1" max="1" width="20.88671875" customWidth="1"/>
    <col min="2" max="2" width="17.5546875" style="1" customWidth="1"/>
    <col min="3" max="5" width="17.5546875" customWidth="1"/>
    <col min="6" max="7" width="17.5546875" style="3" hidden="1" customWidth="1"/>
    <col min="8" max="8" width="17.5546875" customWidth="1"/>
    <col min="9" max="9" width="17.5546875" hidden="1" customWidth="1"/>
    <col min="10" max="10" width="17.5546875" style="5" customWidth="1"/>
    <col min="12" max="12" width="12" bestFit="1" customWidth="1"/>
    <col min="15" max="16" width="12.6640625" bestFit="1" customWidth="1"/>
  </cols>
  <sheetData>
    <row r="1" spans="1:20" s="6" customFormat="1" ht="17.399999999999999" x14ac:dyDescent="0.3">
      <c r="A1" s="35" t="s">
        <v>21</v>
      </c>
      <c r="B1" s="36"/>
      <c r="C1" s="35"/>
      <c r="D1" s="35"/>
      <c r="F1" s="7"/>
      <c r="G1" s="7"/>
      <c r="J1" s="8"/>
    </row>
    <row r="2" spans="1:20" x14ac:dyDescent="0.25">
      <c r="A2" t="s">
        <v>22</v>
      </c>
    </row>
    <row r="4" spans="1:20" s="10" customFormat="1" ht="17.399999999999999" x14ac:dyDescent="0.3">
      <c r="A4" s="28"/>
      <c r="B4" s="29"/>
      <c r="C4" s="30"/>
      <c r="E4" s="27" t="s">
        <v>13</v>
      </c>
      <c r="F4" s="11"/>
      <c r="G4" s="11"/>
      <c r="J4" s="12"/>
    </row>
    <row r="5" spans="1:20" s="15" customFormat="1" ht="15.6" x14ac:dyDescent="0.3">
      <c r="A5" s="40" t="s">
        <v>0</v>
      </c>
      <c r="B5" s="41">
        <f ca="1">NOW()</f>
        <v>43650.356835995372</v>
      </c>
      <c r="C5" s="40"/>
      <c r="F5" s="16"/>
      <c r="G5" s="16"/>
      <c r="J5" s="17"/>
    </row>
    <row r="6" spans="1:20" s="9" customFormat="1" ht="15.6" x14ac:dyDescent="0.3">
      <c r="A6" s="40" t="s">
        <v>1</v>
      </c>
      <c r="B6" s="42">
        <f ca="1">J39</f>
        <v>5.447222222222222</v>
      </c>
      <c r="C6" s="40" t="s">
        <v>2</v>
      </c>
      <c r="D6" s="22"/>
      <c r="E6" s="21"/>
      <c r="F6" s="13"/>
      <c r="G6" s="13"/>
      <c r="J6" s="14"/>
    </row>
    <row r="7" spans="1:20" s="9" customFormat="1" ht="15.6" x14ac:dyDescent="0.3">
      <c r="A7" s="40" t="s">
        <v>3</v>
      </c>
      <c r="B7" s="43">
        <f>B39</f>
        <v>200000000</v>
      </c>
      <c r="C7" s="40" t="s">
        <v>4</v>
      </c>
      <c r="E7" s="18"/>
      <c r="F7" s="13"/>
      <c r="G7" s="13"/>
      <c r="J7" s="14"/>
    </row>
    <row r="8" spans="1:20" s="9" customFormat="1" ht="15.6" x14ac:dyDescent="0.3">
      <c r="A8" s="40" t="s">
        <v>5</v>
      </c>
      <c r="B8" s="44">
        <f>COUNT($B13:$B38)</f>
        <v>2</v>
      </c>
      <c r="C8" s="40"/>
      <c r="D8" s="23"/>
      <c r="F8" s="13"/>
      <c r="G8" s="13"/>
      <c r="J8" s="14"/>
    </row>
    <row r="9" spans="1:20" s="31" customFormat="1" ht="16.2" thickBot="1" x14ac:dyDescent="0.35">
      <c r="B9" s="32"/>
      <c r="D9" s="33"/>
      <c r="F9" s="32"/>
      <c r="G9" s="32"/>
      <c r="J9" s="34"/>
    </row>
    <row r="10" spans="1:20" s="19" customFormat="1" ht="15.6" x14ac:dyDescent="0.3">
      <c r="A10" s="62" t="s">
        <v>6</v>
      </c>
      <c r="B10" s="65" t="s">
        <v>7</v>
      </c>
      <c r="C10" s="68" t="s">
        <v>14</v>
      </c>
      <c r="D10" s="68" t="s">
        <v>15</v>
      </c>
      <c r="E10" s="68" t="s">
        <v>16</v>
      </c>
      <c r="F10" s="71" t="s">
        <v>19</v>
      </c>
      <c r="G10" s="71" t="s">
        <v>17</v>
      </c>
      <c r="H10" s="68" t="s">
        <v>20</v>
      </c>
      <c r="I10" s="73" t="s">
        <v>18</v>
      </c>
      <c r="J10" s="59" t="s">
        <v>12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s="20" customFormat="1" ht="15.6" x14ac:dyDescent="0.3">
      <c r="A11" s="63"/>
      <c r="B11" s="66"/>
      <c r="C11" s="63"/>
      <c r="D11" s="63"/>
      <c r="E11" s="69"/>
      <c r="F11" s="72"/>
      <c r="G11" s="71"/>
      <c r="H11" s="69"/>
      <c r="I11" s="73"/>
      <c r="J11" s="60"/>
      <c r="L11" s="31"/>
      <c r="M11" s="31"/>
      <c r="N11" s="31"/>
      <c r="O11" s="31"/>
      <c r="P11" s="31"/>
      <c r="Q11" s="31"/>
      <c r="R11" s="31"/>
      <c r="S11" s="31"/>
      <c r="T11" s="31"/>
    </row>
    <row r="12" spans="1:20" s="20" customFormat="1" ht="16.2" thickBot="1" x14ac:dyDescent="0.35">
      <c r="A12" s="64"/>
      <c r="B12" s="67"/>
      <c r="C12" s="64"/>
      <c r="D12" s="64"/>
      <c r="E12" s="70"/>
      <c r="F12" s="72"/>
      <c r="G12" s="71"/>
      <c r="H12" s="70"/>
      <c r="I12" s="73"/>
      <c r="J12" s="61"/>
      <c r="L12" s="31"/>
      <c r="M12" s="31"/>
      <c r="N12" s="31"/>
      <c r="O12" s="31"/>
      <c r="P12" s="31"/>
      <c r="Q12" s="31"/>
      <c r="R12" s="31"/>
      <c r="S12" s="31"/>
      <c r="T12" s="31"/>
    </row>
    <row r="13" spans="1:20" ht="15.6" x14ac:dyDescent="0.3">
      <c r="A13" s="38" t="s">
        <v>10</v>
      </c>
      <c r="B13" s="24">
        <v>100000000</v>
      </c>
      <c r="C13" s="26">
        <v>43814</v>
      </c>
      <c r="D13" s="25">
        <v>20</v>
      </c>
      <c r="E13" s="25">
        <v>4</v>
      </c>
      <c r="F13" s="3">
        <f ca="1">IF(C13=0,0,DAYS360(NOW(),C13))</f>
        <v>161</v>
      </c>
      <c r="G13" s="3">
        <f>IF(D13=0,0,((D13-1)/E13)*360)</f>
        <v>1710</v>
      </c>
      <c r="H13" s="3">
        <f ca="1">F13+G13</f>
        <v>1871</v>
      </c>
      <c r="I13" s="4">
        <f t="shared" ref="I13:I38" ca="1" si="0">H13*(B13/$B$39)</f>
        <v>935.5</v>
      </c>
      <c r="J13" s="39">
        <f ca="1">H13/360</f>
        <v>5.197222222222222</v>
      </c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5.6" x14ac:dyDescent="0.3">
      <c r="A14" s="38" t="s">
        <v>11</v>
      </c>
      <c r="B14" s="24">
        <v>100000000</v>
      </c>
      <c r="C14" s="26">
        <v>43905</v>
      </c>
      <c r="D14" s="25">
        <v>11</v>
      </c>
      <c r="E14" s="25">
        <v>2</v>
      </c>
      <c r="F14" s="3">
        <f t="shared" ref="F14:F22" ca="1" si="1">IF(C14=0,0,DAYS360(NOW(),C14))</f>
        <v>251</v>
      </c>
      <c r="G14" s="3">
        <f t="shared" ref="G14:G22" si="2">IF(D14=0,0,((D14-1)/E14)*360)</f>
        <v>1800</v>
      </c>
      <c r="H14" s="3">
        <f t="shared" ref="H14:H22" ca="1" si="3">F14+G14</f>
        <v>2051</v>
      </c>
      <c r="I14" s="4">
        <f t="shared" ca="1" si="0"/>
        <v>1025.5</v>
      </c>
      <c r="J14" s="39">
        <f t="shared" ref="J14:J38" ca="1" si="4">H14/360</f>
        <v>5.697222222222222</v>
      </c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15.6" x14ac:dyDescent="0.3">
      <c r="B15" s="24"/>
      <c r="C15" s="26"/>
      <c r="D15" s="25"/>
      <c r="E15" s="25"/>
      <c r="F15" s="3">
        <f t="shared" ca="1" si="1"/>
        <v>0</v>
      </c>
      <c r="G15" s="3">
        <f t="shared" si="2"/>
        <v>0</v>
      </c>
      <c r="H15" s="3">
        <f t="shared" ca="1" si="3"/>
        <v>0</v>
      </c>
      <c r="I15" s="4">
        <f t="shared" ca="1" si="0"/>
        <v>0</v>
      </c>
      <c r="J15" s="39">
        <f t="shared" ca="1" si="4"/>
        <v>0</v>
      </c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15.6" x14ac:dyDescent="0.3">
      <c r="B16" s="24"/>
      <c r="C16" s="26"/>
      <c r="D16" s="25"/>
      <c r="E16" s="25"/>
      <c r="F16" s="3">
        <f t="shared" ca="1" si="1"/>
        <v>0</v>
      </c>
      <c r="G16" s="3">
        <f t="shared" si="2"/>
        <v>0</v>
      </c>
      <c r="H16" s="3">
        <f t="shared" ca="1" si="3"/>
        <v>0</v>
      </c>
      <c r="I16" s="4">
        <f t="shared" ca="1" si="0"/>
        <v>0</v>
      </c>
      <c r="J16" s="39">
        <f t="shared" ca="1" si="4"/>
        <v>0</v>
      </c>
      <c r="L16" s="31"/>
      <c r="M16" s="31"/>
      <c r="N16" s="31"/>
      <c r="O16" s="31"/>
      <c r="P16" s="31"/>
      <c r="Q16" s="31"/>
      <c r="R16" s="31"/>
      <c r="S16" s="31"/>
      <c r="T16" s="31"/>
    </row>
    <row r="17" spans="2:16" ht="15.6" x14ac:dyDescent="0.3">
      <c r="B17" s="24"/>
      <c r="C17" s="26"/>
      <c r="D17" s="25"/>
      <c r="E17" s="25"/>
      <c r="F17" s="3">
        <f t="shared" ca="1" si="1"/>
        <v>0</v>
      </c>
      <c r="G17" s="3">
        <f t="shared" si="2"/>
        <v>0</v>
      </c>
      <c r="H17" s="3">
        <f t="shared" ca="1" si="3"/>
        <v>0</v>
      </c>
      <c r="I17" s="4">
        <f t="shared" ca="1" si="0"/>
        <v>0</v>
      </c>
      <c r="J17" s="39">
        <f t="shared" ca="1" si="4"/>
        <v>0</v>
      </c>
      <c r="O17" s="31"/>
      <c r="P17" s="31"/>
    </row>
    <row r="18" spans="2:16" ht="15.6" x14ac:dyDescent="0.3">
      <c r="B18" s="24"/>
      <c r="C18" s="26"/>
      <c r="D18" s="25"/>
      <c r="E18" s="25"/>
      <c r="F18" s="3">
        <f t="shared" ca="1" si="1"/>
        <v>0</v>
      </c>
      <c r="G18" s="3">
        <f t="shared" si="2"/>
        <v>0</v>
      </c>
      <c r="H18" s="3">
        <f t="shared" ca="1" si="3"/>
        <v>0</v>
      </c>
      <c r="I18" s="4">
        <f t="shared" ca="1" si="0"/>
        <v>0</v>
      </c>
      <c r="J18" s="39">
        <f t="shared" ca="1" si="4"/>
        <v>0</v>
      </c>
      <c r="O18" s="31"/>
      <c r="P18" s="31"/>
    </row>
    <row r="19" spans="2:16" ht="15.6" x14ac:dyDescent="0.3">
      <c r="B19" s="24"/>
      <c r="C19" s="26"/>
      <c r="D19" s="25"/>
      <c r="E19" s="25"/>
      <c r="F19" s="3">
        <f t="shared" ca="1" si="1"/>
        <v>0</v>
      </c>
      <c r="G19" s="3">
        <f t="shared" si="2"/>
        <v>0</v>
      </c>
      <c r="H19" s="3">
        <f t="shared" ca="1" si="3"/>
        <v>0</v>
      </c>
      <c r="I19" s="4">
        <f t="shared" ca="1" si="0"/>
        <v>0</v>
      </c>
      <c r="J19" s="39">
        <f t="shared" ca="1" si="4"/>
        <v>0</v>
      </c>
      <c r="O19" s="31"/>
      <c r="P19" s="31"/>
    </row>
    <row r="20" spans="2:16" ht="15.6" x14ac:dyDescent="0.3">
      <c r="B20" s="24"/>
      <c r="C20" s="26"/>
      <c r="D20" s="25"/>
      <c r="E20" s="25"/>
      <c r="F20" s="3">
        <f t="shared" ca="1" si="1"/>
        <v>0</v>
      </c>
      <c r="G20" s="3">
        <f t="shared" si="2"/>
        <v>0</v>
      </c>
      <c r="H20" s="3">
        <f t="shared" ca="1" si="3"/>
        <v>0</v>
      </c>
      <c r="I20" s="4">
        <f t="shared" ca="1" si="0"/>
        <v>0</v>
      </c>
      <c r="J20" s="39">
        <f t="shared" ca="1" si="4"/>
        <v>0</v>
      </c>
      <c r="O20" s="31"/>
      <c r="P20" s="31"/>
    </row>
    <row r="21" spans="2:16" ht="15.6" x14ac:dyDescent="0.3">
      <c r="B21" s="24"/>
      <c r="C21" s="26"/>
      <c r="D21" s="25"/>
      <c r="E21" s="25"/>
      <c r="F21" s="3">
        <f t="shared" ca="1" si="1"/>
        <v>0</v>
      </c>
      <c r="G21" s="3">
        <f t="shared" si="2"/>
        <v>0</v>
      </c>
      <c r="H21" s="3">
        <f t="shared" ca="1" si="3"/>
        <v>0</v>
      </c>
      <c r="I21" s="4">
        <f t="shared" ca="1" si="0"/>
        <v>0</v>
      </c>
      <c r="J21" s="39">
        <f t="shared" ca="1" si="4"/>
        <v>0</v>
      </c>
      <c r="O21" s="31"/>
      <c r="P21" s="31"/>
    </row>
    <row r="22" spans="2:16" ht="15.6" x14ac:dyDescent="0.3">
      <c r="B22" s="24"/>
      <c r="C22" s="26"/>
      <c r="D22" s="25"/>
      <c r="E22" s="25"/>
      <c r="F22" s="3">
        <f t="shared" ca="1" si="1"/>
        <v>0</v>
      </c>
      <c r="G22" s="3">
        <f t="shared" si="2"/>
        <v>0</v>
      </c>
      <c r="H22" s="3">
        <f t="shared" ca="1" si="3"/>
        <v>0</v>
      </c>
      <c r="I22" s="4">
        <f t="shared" ca="1" si="0"/>
        <v>0</v>
      </c>
      <c r="J22" s="39">
        <f t="shared" ca="1" si="4"/>
        <v>0</v>
      </c>
      <c r="O22" s="31"/>
      <c r="P22" s="31"/>
    </row>
    <row r="23" spans="2:16" ht="15.6" x14ac:dyDescent="0.3">
      <c r="B23" s="24"/>
      <c r="C23" s="26"/>
      <c r="D23" s="25"/>
      <c r="E23" s="25"/>
      <c r="F23" s="3">
        <f t="shared" ref="F23:F32" ca="1" si="5">IF(C23=0,0,DAYS360(NOW(),C23))</f>
        <v>0</v>
      </c>
      <c r="G23" s="3">
        <f t="shared" ref="G23:G32" si="6">IF(D23=0,0,((D23-1)/E23)*360)</f>
        <v>0</v>
      </c>
      <c r="H23" s="3">
        <f t="shared" ref="H23:H32" ca="1" si="7">F23+G23</f>
        <v>0</v>
      </c>
      <c r="I23" s="4">
        <f t="shared" ca="1" si="0"/>
        <v>0</v>
      </c>
      <c r="J23" s="39">
        <f t="shared" ca="1" si="4"/>
        <v>0</v>
      </c>
      <c r="O23" s="31"/>
      <c r="P23" s="31"/>
    </row>
    <row r="24" spans="2:16" ht="15.6" x14ac:dyDescent="0.3">
      <c r="B24" s="24"/>
      <c r="C24" s="26"/>
      <c r="D24" s="25"/>
      <c r="E24" s="25"/>
      <c r="F24" s="3">
        <f t="shared" ca="1" si="5"/>
        <v>0</v>
      </c>
      <c r="G24" s="3">
        <f t="shared" si="6"/>
        <v>0</v>
      </c>
      <c r="H24" s="3">
        <f t="shared" ca="1" si="7"/>
        <v>0</v>
      </c>
      <c r="I24" s="4">
        <f t="shared" ca="1" si="0"/>
        <v>0</v>
      </c>
      <c r="J24" s="39">
        <f t="shared" ca="1" si="4"/>
        <v>0</v>
      </c>
      <c r="O24" s="31"/>
      <c r="P24" s="31"/>
    </row>
    <row r="25" spans="2:16" ht="15.6" x14ac:dyDescent="0.3">
      <c r="B25" s="24"/>
      <c r="C25" s="26"/>
      <c r="D25" s="25"/>
      <c r="E25" s="25"/>
      <c r="F25" s="3">
        <f t="shared" ca="1" si="5"/>
        <v>0</v>
      </c>
      <c r="G25" s="3">
        <f t="shared" si="6"/>
        <v>0</v>
      </c>
      <c r="H25" s="3">
        <f t="shared" ca="1" si="7"/>
        <v>0</v>
      </c>
      <c r="I25" s="4">
        <f t="shared" ca="1" si="0"/>
        <v>0</v>
      </c>
      <c r="J25" s="39">
        <f t="shared" ca="1" si="4"/>
        <v>0</v>
      </c>
      <c r="O25" s="31"/>
      <c r="P25" s="31"/>
    </row>
    <row r="26" spans="2:16" ht="15.6" x14ac:dyDescent="0.3">
      <c r="B26" s="24"/>
      <c r="C26" s="26"/>
      <c r="D26" s="25"/>
      <c r="E26" s="25"/>
      <c r="F26" s="3">
        <f t="shared" ca="1" si="5"/>
        <v>0</v>
      </c>
      <c r="G26" s="3">
        <f t="shared" si="6"/>
        <v>0</v>
      </c>
      <c r="H26" s="3">
        <f t="shared" ca="1" si="7"/>
        <v>0</v>
      </c>
      <c r="I26" s="4">
        <f t="shared" ca="1" si="0"/>
        <v>0</v>
      </c>
      <c r="J26" s="39">
        <f t="shared" ca="1" si="4"/>
        <v>0</v>
      </c>
      <c r="O26" s="31"/>
      <c r="P26" s="31"/>
    </row>
    <row r="27" spans="2:16" ht="15.6" x14ac:dyDescent="0.3">
      <c r="B27" s="24"/>
      <c r="C27" s="26"/>
      <c r="D27" s="25"/>
      <c r="E27" s="25"/>
      <c r="F27" s="3">
        <f t="shared" ca="1" si="5"/>
        <v>0</v>
      </c>
      <c r="G27" s="3">
        <f t="shared" si="6"/>
        <v>0</v>
      </c>
      <c r="H27" s="3">
        <f t="shared" ca="1" si="7"/>
        <v>0</v>
      </c>
      <c r="I27" s="4">
        <f t="shared" ca="1" si="0"/>
        <v>0</v>
      </c>
      <c r="J27" s="39">
        <f t="shared" ca="1" si="4"/>
        <v>0</v>
      </c>
      <c r="O27" s="31"/>
      <c r="P27" s="31"/>
    </row>
    <row r="28" spans="2:16" ht="15.6" x14ac:dyDescent="0.3">
      <c r="B28" s="24"/>
      <c r="C28" s="26"/>
      <c r="D28" s="25"/>
      <c r="E28" s="25"/>
      <c r="F28" s="3">
        <f t="shared" ca="1" si="5"/>
        <v>0</v>
      </c>
      <c r="G28" s="3">
        <f t="shared" si="6"/>
        <v>0</v>
      </c>
      <c r="H28" s="3">
        <f t="shared" ca="1" si="7"/>
        <v>0</v>
      </c>
      <c r="I28" s="4">
        <f t="shared" ca="1" si="0"/>
        <v>0</v>
      </c>
      <c r="J28" s="39">
        <f t="shared" ca="1" si="4"/>
        <v>0</v>
      </c>
      <c r="O28" s="31"/>
      <c r="P28" s="31"/>
    </row>
    <row r="29" spans="2:16" ht="15.6" x14ac:dyDescent="0.3">
      <c r="B29" s="24"/>
      <c r="C29" s="26"/>
      <c r="D29" s="25"/>
      <c r="E29" s="25"/>
      <c r="F29" s="3">
        <f t="shared" ca="1" si="5"/>
        <v>0</v>
      </c>
      <c r="G29" s="3">
        <f t="shared" si="6"/>
        <v>0</v>
      </c>
      <c r="H29" s="3">
        <f t="shared" ca="1" si="7"/>
        <v>0</v>
      </c>
      <c r="I29" s="4">
        <f t="shared" ca="1" si="0"/>
        <v>0</v>
      </c>
      <c r="J29" s="39">
        <f t="shared" ca="1" si="4"/>
        <v>0</v>
      </c>
      <c r="O29" s="31"/>
      <c r="P29" s="31"/>
    </row>
    <row r="30" spans="2:16" ht="15.6" x14ac:dyDescent="0.3">
      <c r="B30" s="24"/>
      <c r="C30" s="26"/>
      <c r="D30" s="25"/>
      <c r="E30" s="25"/>
      <c r="F30" s="3">
        <f t="shared" ca="1" si="5"/>
        <v>0</v>
      </c>
      <c r="G30" s="3">
        <f t="shared" si="6"/>
        <v>0</v>
      </c>
      <c r="H30" s="3">
        <f t="shared" ca="1" si="7"/>
        <v>0</v>
      </c>
      <c r="I30" s="4">
        <f t="shared" ca="1" si="0"/>
        <v>0</v>
      </c>
      <c r="J30" s="39">
        <f t="shared" ca="1" si="4"/>
        <v>0</v>
      </c>
      <c r="O30" s="31"/>
      <c r="P30" s="31"/>
    </row>
    <row r="31" spans="2:16" ht="15.6" x14ac:dyDescent="0.3">
      <c r="B31" s="24"/>
      <c r="C31" s="26"/>
      <c r="D31" s="25"/>
      <c r="E31" s="25"/>
      <c r="F31" s="3">
        <f t="shared" ca="1" si="5"/>
        <v>0</v>
      </c>
      <c r="G31" s="3">
        <f t="shared" si="6"/>
        <v>0</v>
      </c>
      <c r="H31" s="3">
        <f t="shared" ca="1" si="7"/>
        <v>0</v>
      </c>
      <c r="I31" s="4">
        <f t="shared" ca="1" si="0"/>
        <v>0</v>
      </c>
      <c r="J31" s="39">
        <f t="shared" ca="1" si="4"/>
        <v>0</v>
      </c>
      <c r="O31" s="31"/>
      <c r="P31" s="31"/>
    </row>
    <row r="32" spans="2:16" ht="15.6" x14ac:dyDescent="0.3">
      <c r="B32" s="24"/>
      <c r="C32" s="26"/>
      <c r="D32" s="25"/>
      <c r="E32" s="25"/>
      <c r="F32" s="3">
        <f t="shared" ca="1" si="5"/>
        <v>0</v>
      </c>
      <c r="G32" s="3">
        <f t="shared" si="6"/>
        <v>0</v>
      </c>
      <c r="H32" s="3">
        <f t="shared" ca="1" si="7"/>
        <v>0</v>
      </c>
      <c r="I32" s="4">
        <f t="shared" ca="1" si="0"/>
        <v>0</v>
      </c>
      <c r="J32" s="39">
        <f t="shared" ca="1" si="4"/>
        <v>0</v>
      </c>
      <c r="O32" s="31"/>
      <c r="P32" s="31"/>
    </row>
    <row r="33" spans="1:16" ht="15.6" x14ac:dyDescent="0.3">
      <c r="B33" s="24"/>
      <c r="C33" s="26"/>
      <c r="D33" s="25"/>
      <c r="E33" s="25"/>
      <c r="F33" s="3">
        <f t="shared" ref="F33:F38" ca="1" si="8">IF(C33=0,0,DAYS360(NOW(),C33))</f>
        <v>0</v>
      </c>
      <c r="G33" s="3">
        <f t="shared" ref="G33:G38" si="9">IF(D33=0,0,((D33-1)/E33)*360)</f>
        <v>0</v>
      </c>
      <c r="H33" s="3">
        <f t="shared" ref="H33:H38" ca="1" si="10">F33+G33</f>
        <v>0</v>
      </c>
      <c r="I33" s="4">
        <f t="shared" ca="1" si="0"/>
        <v>0</v>
      </c>
      <c r="J33" s="39">
        <f t="shared" ca="1" si="4"/>
        <v>0</v>
      </c>
      <c r="O33" s="31"/>
      <c r="P33" s="31"/>
    </row>
    <row r="34" spans="1:16" ht="15.6" x14ac:dyDescent="0.3">
      <c r="B34" s="24"/>
      <c r="C34" s="26"/>
      <c r="D34" s="25"/>
      <c r="E34" s="25"/>
      <c r="F34" s="3">
        <f t="shared" ca="1" si="8"/>
        <v>0</v>
      </c>
      <c r="G34" s="3">
        <f t="shared" si="9"/>
        <v>0</v>
      </c>
      <c r="H34" s="3">
        <f t="shared" ca="1" si="10"/>
        <v>0</v>
      </c>
      <c r="I34" s="4">
        <f t="shared" ca="1" si="0"/>
        <v>0</v>
      </c>
      <c r="J34" s="39">
        <f t="shared" ca="1" si="4"/>
        <v>0</v>
      </c>
      <c r="O34" s="31"/>
      <c r="P34" s="31"/>
    </row>
    <row r="35" spans="1:16" ht="15.6" x14ac:dyDescent="0.3">
      <c r="B35" s="24"/>
      <c r="C35" s="26"/>
      <c r="D35" s="25"/>
      <c r="E35" s="25"/>
      <c r="F35" s="3">
        <f t="shared" ca="1" si="8"/>
        <v>0</v>
      </c>
      <c r="G35" s="3">
        <f t="shared" si="9"/>
        <v>0</v>
      </c>
      <c r="H35" s="3">
        <f t="shared" ca="1" si="10"/>
        <v>0</v>
      </c>
      <c r="I35" s="4">
        <f t="shared" ca="1" si="0"/>
        <v>0</v>
      </c>
      <c r="J35" s="39">
        <f t="shared" ca="1" si="4"/>
        <v>0</v>
      </c>
      <c r="O35" s="31"/>
      <c r="P35" s="31"/>
    </row>
    <row r="36" spans="1:16" ht="15.6" x14ac:dyDescent="0.3">
      <c r="B36" s="24"/>
      <c r="C36" s="26"/>
      <c r="D36" s="25"/>
      <c r="E36" s="25"/>
      <c r="F36" s="3">
        <f t="shared" ca="1" si="8"/>
        <v>0</v>
      </c>
      <c r="G36" s="3">
        <f t="shared" si="9"/>
        <v>0</v>
      </c>
      <c r="H36" s="3">
        <f t="shared" ca="1" si="10"/>
        <v>0</v>
      </c>
      <c r="I36" s="4">
        <f t="shared" ca="1" si="0"/>
        <v>0</v>
      </c>
      <c r="J36" s="39">
        <f t="shared" ca="1" si="4"/>
        <v>0</v>
      </c>
      <c r="O36" s="45"/>
    </row>
    <row r="37" spans="1:16" ht="15.6" x14ac:dyDescent="0.3">
      <c r="B37" s="24"/>
      <c r="C37" s="26"/>
      <c r="D37" s="25"/>
      <c r="E37" s="25"/>
      <c r="F37" s="3">
        <f t="shared" ca="1" si="8"/>
        <v>0</v>
      </c>
      <c r="G37" s="3">
        <f t="shared" si="9"/>
        <v>0</v>
      </c>
      <c r="H37" s="3">
        <f t="shared" ca="1" si="10"/>
        <v>0</v>
      </c>
      <c r="I37" s="4">
        <f t="shared" ca="1" si="0"/>
        <v>0</v>
      </c>
      <c r="J37" s="39">
        <f t="shared" ca="1" si="4"/>
        <v>0</v>
      </c>
      <c r="O37" s="45"/>
    </row>
    <row r="38" spans="1:16" ht="13.8" thickBot="1" x14ac:dyDescent="0.3">
      <c r="A38" s="46"/>
      <c r="B38" s="47"/>
      <c r="C38" s="48"/>
      <c r="D38" s="49"/>
      <c r="E38" s="49"/>
      <c r="F38" s="50">
        <f t="shared" ca="1" si="8"/>
        <v>0</v>
      </c>
      <c r="G38" s="50">
        <f t="shared" si="9"/>
        <v>0</v>
      </c>
      <c r="H38" s="50">
        <f t="shared" ca="1" si="10"/>
        <v>0</v>
      </c>
      <c r="I38" s="51">
        <f t="shared" ca="1" si="0"/>
        <v>0</v>
      </c>
      <c r="J38" s="52">
        <f t="shared" ca="1" si="4"/>
        <v>0</v>
      </c>
    </row>
    <row r="39" spans="1:16" ht="13.8" thickBot="1" x14ac:dyDescent="0.3">
      <c r="A39" s="53" t="s">
        <v>8</v>
      </c>
      <c r="B39" s="54">
        <f>SUM(B13:B38)</f>
        <v>200000000</v>
      </c>
      <c r="C39" s="55"/>
      <c r="D39" s="55"/>
      <c r="E39" s="55"/>
      <c r="F39" s="53"/>
      <c r="G39" s="53"/>
      <c r="H39" s="56" t="s">
        <v>9</v>
      </c>
      <c r="I39" s="57">
        <f ca="1">SUM(I13:I38)</f>
        <v>1961</v>
      </c>
      <c r="J39" s="58">
        <f ca="1">SUMPRODUCT(B13:B38,H13:H38)/B39/360</f>
        <v>5.447222222222222</v>
      </c>
      <c r="K39" t="s">
        <v>2</v>
      </c>
    </row>
    <row r="41" spans="1:16" x14ac:dyDescent="0.25">
      <c r="L41" s="24"/>
    </row>
    <row r="42" spans="1:16" x14ac:dyDescent="0.25">
      <c r="L42" s="24"/>
    </row>
    <row r="43" spans="1:16" x14ac:dyDescent="0.25">
      <c r="L43" s="24"/>
    </row>
    <row r="44" spans="1:16" x14ac:dyDescent="0.25">
      <c r="E44" s="2"/>
      <c r="L44" s="24"/>
    </row>
    <row r="45" spans="1:16" x14ac:dyDescent="0.25">
      <c r="E45" s="2"/>
      <c r="L45" s="24"/>
    </row>
    <row r="46" spans="1:16" x14ac:dyDescent="0.25">
      <c r="E46" s="2"/>
      <c r="L46" s="24"/>
    </row>
    <row r="47" spans="1:16" x14ac:dyDescent="0.25">
      <c r="E47" s="2"/>
      <c r="L47" s="24"/>
    </row>
    <row r="48" spans="1:16" x14ac:dyDescent="0.25">
      <c r="E48" s="2"/>
    </row>
    <row r="49" spans="5:6" x14ac:dyDescent="0.25">
      <c r="E49" s="2"/>
    </row>
    <row r="50" spans="5:6" x14ac:dyDescent="0.25">
      <c r="E50" s="2"/>
    </row>
    <row r="51" spans="5:6" x14ac:dyDescent="0.25">
      <c r="E51" s="2"/>
    </row>
    <row r="52" spans="5:6" x14ac:dyDescent="0.25">
      <c r="E52" s="2"/>
    </row>
    <row r="53" spans="5:6" x14ac:dyDescent="0.25">
      <c r="E53" s="2"/>
    </row>
    <row r="54" spans="5:6" x14ac:dyDescent="0.25">
      <c r="E54" s="2"/>
    </row>
    <row r="55" spans="5:6" x14ac:dyDescent="0.25">
      <c r="E55" s="2"/>
    </row>
    <row r="56" spans="5:6" x14ac:dyDescent="0.25">
      <c r="E56" s="2"/>
    </row>
    <row r="57" spans="5:6" x14ac:dyDescent="0.25">
      <c r="E57" s="2"/>
    </row>
    <row r="58" spans="5:6" x14ac:dyDescent="0.25">
      <c r="E58" s="2"/>
    </row>
    <row r="59" spans="5:6" x14ac:dyDescent="0.25">
      <c r="E59" s="2"/>
    </row>
    <row r="60" spans="5:6" x14ac:dyDescent="0.25">
      <c r="E60" s="2"/>
    </row>
    <row r="61" spans="5:6" x14ac:dyDescent="0.25">
      <c r="E61" s="2"/>
    </row>
    <row r="62" spans="5:6" x14ac:dyDescent="0.25">
      <c r="E62" s="2"/>
    </row>
    <row r="63" spans="5:6" x14ac:dyDescent="0.25">
      <c r="E63" s="2"/>
      <c r="F63" s="37"/>
    </row>
  </sheetData>
  <mergeCells count="10">
    <mergeCell ref="J10:J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</mergeCells>
  <phoneticPr fontId="0" type="noConversion"/>
  <printOptions gridLinesSet="0"/>
  <pageMargins left="0.75" right="0.75" top="1" bottom="1" header="0.5" footer="0.5"/>
  <pageSetup paperSize="9" scale="62" orientation="landscape" horizontalDpi="4294967292" r:id="rId1"/>
  <headerFooter alignWithMargins="0">
    <oddHeader>&amp;N</oddHeader>
    <oddFooter>Page &amp;P&amp;L&amp;1#&amp;"Calibri"&amp;10&amp;K000000Sensitivitet: Intern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2E2AB7B7710B499593B8480ABADD36" ma:contentTypeVersion="0" ma:contentTypeDescription="Opprett et nytt dokument." ma:contentTypeScope="" ma:versionID="f777df1a56c71435ecd285d867444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EA1D4-35A5-45A2-B5ED-1F841B338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D1B67B-B6C1-44AE-AB62-6FEFECE7A43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758A6F-232F-45FA-B2C7-7F60295FA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Vektet løpetid</vt:lpstr>
      <vt:lpstr>'Vektet løpetid'!Utskriftsområde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KLP</dc:creator>
  <cp:lastModifiedBy>Frøydis Leirdal</cp:lastModifiedBy>
  <cp:lastPrinted>1998-09-08T13:26:31Z</cp:lastPrinted>
  <dcterms:created xsi:type="dcterms:W3CDTF">1998-09-08T13:27:05Z</dcterms:created>
  <dcterms:modified xsi:type="dcterms:W3CDTF">2019-07-04T06:33:58Z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0x010100282E2AB7B7710B499593B8480ABADD36</vt:lpwstr>
  </property>
  <property fmtid="{D5CDD505-2E9C-101B-9397-08002B2CF9AE}" pid="3" name="MSIP_Label_6c6ce320-c847-47fd-9f03-e40212ed4ed7_Enabled">
    <vt:lpwstr>true</vt:lpwstr>
  </property>
  <property fmtid="{D5CDD505-2E9C-101B-9397-08002B2CF9AE}" pid="4" name="MSIP_Label_6c6ce320-c847-47fd-9f03-e40212ed4ed7_SetDate">
    <vt:lpwstr>2019-07-04T06:33:50Z</vt:lpwstr>
  </property>
  <property fmtid="{D5CDD505-2E9C-101B-9397-08002B2CF9AE}" pid="5" name="MSIP_Label_6c6ce320-c847-47fd-9f03-e40212ed4ed7_Method">
    <vt:lpwstr>Standard</vt:lpwstr>
  </property>
  <property fmtid="{D5CDD505-2E9C-101B-9397-08002B2CF9AE}" pid="6" name="MSIP_Label_6c6ce320-c847-47fd-9f03-e40212ed4ed7_Name">
    <vt:lpwstr>Intern</vt:lpwstr>
  </property>
  <property fmtid="{D5CDD505-2E9C-101B-9397-08002B2CF9AE}" pid="7" name="MSIP_Label_6c6ce320-c847-47fd-9f03-e40212ed4ed7_SiteId">
    <vt:lpwstr>67508d80-2b69-484e-ab62-ab263ca94733</vt:lpwstr>
  </property>
  <property fmtid="{D5CDD505-2E9C-101B-9397-08002B2CF9AE}" pid="8" name="MSIP_Label_6c6ce320-c847-47fd-9f03-e40212ed4ed7_ActionId">
    <vt:lpwstr>083db73d-50e5-480a-817a-00001db43dba</vt:lpwstr>
  </property>
  <property fmtid="{D5CDD505-2E9C-101B-9397-08002B2CF9AE}" pid="9" name="MSIP_Label_6c6ce320-c847-47fd-9f03-e40212ed4ed7_ContentBits">
    <vt:lpwstr>2</vt:lpwstr>
  </property>
</Properties>
</file>