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G:\avd\Finans og Risiko\Finans\Rating\Rapportering\Ny Mal\Cover pool\2023\"/>
    </mc:Choice>
  </mc:AlternateContent>
  <xr:revisionPtr revIDLastSave="0" documentId="13_ncr:1_{33922CE2-BF02-4DB6-A499-5B1F0571E323}" xr6:coauthVersionLast="47" xr6:coauthVersionMax="47" xr10:uidLastSave="{00000000-0000-0000-0000-000000000000}"/>
  <bookViews>
    <workbookView xWindow="-120" yWindow="-120" windowWidth="29040" windowHeight="15840" tabRatio="879" activeTab="2" xr2:uid="{00000000-000D-0000-FFFF-FFFF00000000}"/>
  </bookViews>
  <sheets>
    <sheet name="Disclaimer" sheetId="1" r:id="rId1"/>
    <sheet name="Introduction" sheetId="2" r:id="rId2"/>
    <sheet name="A. HTT General" sheetId="3" r:id="rId3"/>
    <sheet name="B2. HTT Public Sector Assets" sheetId="4" r:id="rId4"/>
    <sheet name="C. HTT Harmonised Glossary" sheetId="5" r:id="rId5"/>
  </sheets>
  <definedNames>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'B2. HTT Public Sector Assets'!$A$1:$G$179</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5" i="4" l="1"/>
  <c r="C152" i="4"/>
  <c r="F159" i="4" s="1"/>
  <c r="F148" i="4"/>
  <c r="C81" i="4"/>
  <c r="C77" i="4"/>
  <c r="C49" i="4"/>
  <c r="C42" i="4"/>
  <c r="F41" i="4" s="1"/>
  <c r="F39" i="4"/>
  <c r="D37" i="4"/>
  <c r="G36" i="4" s="1"/>
  <c r="C37" i="4"/>
  <c r="F36" i="4" s="1"/>
  <c r="F35" i="4"/>
  <c r="G33" i="4"/>
  <c r="F33" i="4"/>
  <c r="F31" i="4"/>
  <c r="G29" i="4"/>
  <c r="F29" i="4"/>
  <c r="F27" i="4"/>
  <c r="G25" i="4"/>
  <c r="F25" i="4"/>
  <c r="F23" i="4"/>
  <c r="C304" i="3"/>
  <c r="C303" i="3"/>
  <c r="C302" i="3"/>
  <c r="C298" i="3"/>
  <c r="C297" i="3"/>
  <c r="C296" i="3"/>
  <c r="C292" i="3"/>
  <c r="C289" i="3"/>
  <c r="C288" i="3"/>
  <c r="G227" i="3"/>
  <c r="F227" i="3"/>
  <c r="G226" i="3"/>
  <c r="F226" i="3"/>
  <c r="G225" i="3"/>
  <c r="F225" i="3"/>
  <c r="G224" i="3"/>
  <c r="F224" i="3"/>
  <c r="G223" i="3"/>
  <c r="F223" i="3"/>
  <c r="G222" i="3"/>
  <c r="F222" i="3"/>
  <c r="G221" i="3"/>
  <c r="F221" i="3"/>
  <c r="C220" i="3"/>
  <c r="G219" i="3"/>
  <c r="F219" i="3"/>
  <c r="G218" i="3"/>
  <c r="F218" i="3"/>
  <c r="G217" i="3"/>
  <c r="G220" i="3" s="1"/>
  <c r="F217" i="3"/>
  <c r="F220" i="3" s="1"/>
  <c r="F214" i="3"/>
  <c r="F211" i="3"/>
  <c r="F210" i="3"/>
  <c r="C208" i="3"/>
  <c r="F209" i="3" s="1"/>
  <c r="F206" i="3"/>
  <c r="F203" i="3"/>
  <c r="F202" i="3"/>
  <c r="F199" i="3"/>
  <c r="F198" i="3"/>
  <c r="F197" i="3"/>
  <c r="F196" i="3"/>
  <c r="F195" i="3"/>
  <c r="F194" i="3"/>
  <c r="F185" i="3"/>
  <c r="F182" i="3"/>
  <c r="F181" i="3"/>
  <c r="C179" i="3"/>
  <c r="F180" i="3" s="1"/>
  <c r="F178" i="3"/>
  <c r="F174" i="3"/>
  <c r="D167" i="3"/>
  <c r="C167" i="3"/>
  <c r="F164" i="3" s="1"/>
  <c r="G166" i="3"/>
  <c r="G165" i="3"/>
  <c r="F165" i="3"/>
  <c r="G164" i="3"/>
  <c r="G167" i="3" s="1"/>
  <c r="D156" i="3"/>
  <c r="G159" i="3" s="1"/>
  <c r="C156" i="3"/>
  <c r="F159" i="3" s="1"/>
  <c r="F136" i="3"/>
  <c r="F135" i="3"/>
  <c r="F134" i="3"/>
  <c r="F132" i="3"/>
  <c r="F131" i="3"/>
  <c r="D130" i="3"/>
  <c r="G135" i="3" s="1"/>
  <c r="C130" i="3"/>
  <c r="F133" i="3" s="1"/>
  <c r="F129" i="3"/>
  <c r="F128" i="3"/>
  <c r="F127" i="3"/>
  <c r="F126" i="3"/>
  <c r="F125" i="3"/>
  <c r="F124" i="3"/>
  <c r="F123" i="3"/>
  <c r="F122" i="3"/>
  <c r="F121" i="3"/>
  <c r="F120" i="3"/>
  <c r="F119" i="3"/>
  <c r="G118" i="3"/>
  <c r="F118" i="3"/>
  <c r="F117" i="3"/>
  <c r="F116" i="3"/>
  <c r="F115" i="3"/>
  <c r="G114" i="3"/>
  <c r="F114" i="3"/>
  <c r="F113" i="3"/>
  <c r="F130" i="3" s="1"/>
  <c r="F112" i="3"/>
  <c r="G104" i="3"/>
  <c r="G102" i="3"/>
  <c r="D100" i="3"/>
  <c r="G105" i="3" s="1"/>
  <c r="C100" i="3"/>
  <c r="F102" i="3" s="1"/>
  <c r="G99" i="3"/>
  <c r="G97" i="3"/>
  <c r="G96" i="3"/>
  <c r="G95" i="3"/>
  <c r="G93" i="3"/>
  <c r="G86" i="3"/>
  <c r="G81" i="3"/>
  <c r="G79" i="3"/>
  <c r="D77" i="3"/>
  <c r="G82" i="3" s="1"/>
  <c r="C77" i="3"/>
  <c r="F86" i="3" s="1"/>
  <c r="G76" i="3"/>
  <c r="G74" i="3"/>
  <c r="G73" i="3"/>
  <c r="G72" i="3"/>
  <c r="G70" i="3"/>
  <c r="F63" i="3"/>
  <c r="F62" i="3"/>
  <c r="F61" i="3"/>
  <c r="F59" i="3"/>
  <c r="C58" i="3"/>
  <c r="F60" i="3" s="1"/>
  <c r="F56" i="3"/>
  <c r="F55" i="3"/>
  <c r="F54" i="3"/>
  <c r="D45" i="3"/>
  <c r="D307" i="3"/>
  <c r="F295" i="3"/>
  <c r="D291" i="3"/>
  <c r="C307" i="3"/>
  <c r="D295" i="3"/>
  <c r="C291" i="3"/>
  <c r="C295" i="3"/>
  <c r="G293" i="3"/>
  <c r="F293" i="3"/>
  <c r="D293" i="3"/>
  <c r="F307" i="3"/>
  <c r="C293" i="3"/>
  <c r="G154" i="3" l="1"/>
  <c r="G140" i="3"/>
  <c r="G138" i="3"/>
  <c r="G142" i="3"/>
  <c r="G144" i="3"/>
  <c r="G157" i="3"/>
  <c r="G146" i="3"/>
  <c r="G161" i="3"/>
  <c r="G148" i="3"/>
  <c r="G150" i="3"/>
  <c r="G152" i="3"/>
  <c r="F143" i="3"/>
  <c r="F138" i="3"/>
  <c r="F144" i="3"/>
  <c r="F160" i="3"/>
  <c r="F139" i="3"/>
  <c r="F145" i="3"/>
  <c r="F140" i="3"/>
  <c r="F149" i="3"/>
  <c r="F151" i="3"/>
  <c r="F152" i="3"/>
  <c r="F147" i="3"/>
  <c r="F153" i="3"/>
  <c r="F141" i="3"/>
  <c r="F148" i="3"/>
  <c r="F155" i="3"/>
  <c r="F167" i="3"/>
  <c r="F73" i="3"/>
  <c r="F80" i="3"/>
  <c r="F57" i="3"/>
  <c r="F64" i="3"/>
  <c r="G80" i="3"/>
  <c r="G87" i="3"/>
  <c r="G103" i="3"/>
  <c r="G113" i="3"/>
  <c r="G117" i="3"/>
  <c r="G121" i="3"/>
  <c r="G125" i="3"/>
  <c r="G129" i="3"/>
  <c r="G132" i="3"/>
  <c r="G136" i="3"/>
  <c r="G141" i="3"/>
  <c r="G145" i="3"/>
  <c r="G149" i="3"/>
  <c r="G153" i="3"/>
  <c r="G160" i="3"/>
  <c r="F175" i="3"/>
  <c r="F179" i="3" s="1"/>
  <c r="F183" i="3"/>
  <c r="F204" i="3"/>
  <c r="F212" i="3"/>
  <c r="F22" i="4"/>
  <c r="F26" i="4"/>
  <c r="F30" i="4"/>
  <c r="F34" i="4"/>
  <c r="F153" i="4"/>
  <c r="F87" i="3"/>
  <c r="F96" i="3"/>
  <c r="F103" i="3"/>
  <c r="F70" i="3"/>
  <c r="F74" i="3"/>
  <c r="F81" i="3"/>
  <c r="F93" i="3"/>
  <c r="F97" i="3"/>
  <c r="F104" i="3"/>
  <c r="F142" i="3"/>
  <c r="F146" i="3"/>
  <c r="F150" i="3"/>
  <c r="F154" i="3"/>
  <c r="F157" i="3"/>
  <c r="F161" i="3"/>
  <c r="F166" i="3"/>
  <c r="F177" i="3"/>
  <c r="F184" i="3"/>
  <c r="F205" i="3"/>
  <c r="F213" i="3"/>
  <c r="G22" i="4"/>
  <c r="G26" i="4"/>
  <c r="G30" i="4"/>
  <c r="G34" i="4"/>
  <c r="F154" i="4"/>
  <c r="G126" i="3"/>
  <c r="F78" i="3"/>
  <c r="F98" i="3"/>
  <c r="F158" i="3"/>
  <c r="F162" i="3"/>
  <c r="F186" i="3"/>
  <c r="F215" i="3"/>
  <c r="G23" i="4"/>
  <c r="G27" i="4"/>
  <c r="G31" i="4"/>
  <c r="G35" i="4"/>
  <c r="F40" i="4"/>
  <c r="F42" i="4" s="1"/>
  <c r="F149" i="4"/>
  <c r="F152" i="4" s="1"/>
  <c r="F156" i="4"/>
  <c r="F71" i="3"/>
  <c r="F82" i="3"/>
  <c r="F101" i="3"/>
  <c r="F53" i="3"/>
  <c r="F58" i="3" s="1"/>
  <c r="G71" i="3"/>
  <c r="G77" i="3" s="1"/>
  <c r="G75" i="3"/>
  <c r="G78" i="3"/>
  <c r="G94" i="3"/>
  <c r="G100" i="3" s="1"/>
  <c r="G98" i="3"/>
  <c r="G101" i="3"/>
  <c r="G115" i="3"/>
  <c r="G119" i="3"/>
  <c r="G123" i="3"/>
  <c r="G127" i="3"/>
  <c r="G134" i="3"/>
  <c r="G139" i="3"/>
  <c r="G143" i="3"/>
  <c r="G147" i="3"/>
  <c r="G151" i="3"/>
  <c r="G155" i="3"/>
  <c r="G158" i="3"/>
  <c r="G162" i="3"/>
  <c r="F187" i="3"/>
  <c r="F200" i="3"/>
  <c r="F24" i="4"/>
  <c r="F28" i="4"/>
  <c r="F32" i="4"/>
  <c r="F150" i="4"/>
  <c r="F157" i="4"/>
  <c r="G122" i="3"/>
  <c r="G133" i="3"/>
  <c r="F75" i="3"/>
  <c r="F94" i="3"/>
  <c r="F105" i="3"/>
  <c r="F72" i="3"/>
  <c r="F76" i="3"/>
  <c r="F79" i="3"/>
  <c r="F95" i="3"/>
  <c r="F99" i="3"/>
  <c r="F193" i="3"/>
  <c r="F201" i="3"/>
  <c r="G24" i="4"/>
  <c r="G28" i="4"/>
  <c r="G32" i="4"/>
  <c r="F151" i="4"/>
  <c r="F158" i="4"/>
  <c r="G112" i="3"/>
  <c r="G116" i="3"/>
  <c r="G120" i="3"/>
  <c r="G124" i="3"/>
  <c r="G128" i="3"/>
  <c r="G131" i="3"/>
  <c r="G156" i="3" l="1"/>
  <c r="F156" i="3"/>
  <c r="F77" i="3"/>
  <c r="F37" i="4"/>
  <c r="F208" i="3"/>
  <c r="F100" i="3"/>
  <c r="G130" i="3"/>
  <c r="G37" i="4"/>
</calcChain>
</file>

<file path=xl/sharedStrings.xml><?xml version="1.0" encoding="utf-8"?>
<sst xmlns="http://schemas.openxmlformats.org/spreadsheetml/2006/main" count="1276" uniqueCount="1055">
  <si>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</si>
  <si>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</si>
  <si>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</si>
  <si>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</si>
  <si>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</si>
  <si>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</si>
  <si>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</si>
  <si>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</si>
  <si>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</si>
  <si>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</si>
  <si>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</si>
  <si>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</si>
  <si>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</si>
  <si>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</si>
  <si>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</si>
  <si>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</si>
  <si>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</si>
  <si>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</si>
  <si>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</si>
  <si>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</si>
  <si>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</si>
  <si>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</si>
  <si>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</si>
  <si>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</si>
  <si>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</si>
  <si>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</si>
  <si>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</si>
  <si>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</si>
  <si>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</si>
  <si>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</si>
  <si>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</si>
  <si>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</si>
  <si>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</si>
  <si>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</si>
  <si>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</si>
  <si>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</si>
  <si>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</si>
  <si>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</si>
  <si>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</si>
  <si>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</si>
  <si>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</si>
  <si>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</si>
  <si>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</si>
  <si>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</si>
  <si>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</si>
  <si>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</si>
  <si>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</si>
  <si>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</si>
  <si>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</si>
  <si>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</si>
  <si>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</si>
  <si>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</si>
  <si>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</si>
  <si>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</si>
  <si>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</si>
  <si>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</si>
  <si>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</si>
  <si>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</si>
  <si>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</si>
  <si>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</si>
  <si>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</si>
  <si>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</si>
  <si>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</si>
  <si>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</si>
  <si>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</si>
  <si>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</si>
  <si>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</si>
  <si>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</si>
  <si>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</si>
  <si>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</si>
  <si>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</si>
  <si>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</si>
  <si>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</si>
  <si>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</si>
  <si>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</si>
  <si>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</si>
  <si>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</si>
  <si>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</si>
  <si>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</si>
  <si>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</si>
  <si>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</si>
  <si>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</si>
  <si>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</si>
  <si>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</si>
  <si>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</si>
  <si>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</si>
  <si>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</si>
  <si>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</si>
  <si>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</si>
  <si>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</si>
  <si>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</si>
  <si>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</si>
  <si>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</si>
  <si>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</si>
  <si>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</si>
  <si>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</si>
  <si>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</si>
  <si>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</si>
  <si>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</si>
  <si>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</si>
  <si>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</si>
  <si>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</si>
  <si>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</si>
  <si>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</si>
  <si>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</si>
  <si>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</si>
  <si>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</si>
  <si>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</si>
  <si>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</si>
  <si>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</si>
  <si>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</si>
  <si>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</si>
  <si>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</si>
  <si>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</si>
  <si>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</si>
  <si>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</si>
  <si>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</si>
  <si>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</si>
  <si>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</si>
  <si>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</si>
  <si>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</si>
  <si>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</si>
  <si>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</si>
  <si>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</si>
  <si>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</si>
  <si>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</si>
  <si>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</si>
  <si>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</si>
  <si>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</si>
  <si>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</si>
  <si>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</si>
  <si>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</si>
  <si>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</si>
  <si>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</si>
  <si>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</si>
  <si>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</si>
  <si>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</si>
  <si>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</si>
  <si>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</si>
  <si>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</si>
  <si>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</si>
  <si>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</si>
  <si>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</si>
  <si>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</si>
  <si>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</si>
  <si>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</si>
  <si>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</si>
  <si>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</si>
  <si>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</si>
  <si>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</si>
  <si>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</si>
  <si>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</si>
  <si>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</si>
  <si>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</si>
  <si>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</si>
  <si>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</si>
  <si>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</si>
  <si>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</si>
  <si>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</si>
  <si>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</si>
  <si>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</si>
  <si>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</si>
  <si>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</si>
  <si>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</si>
  <si>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</si>
  <si>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</si>
  <si>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</si>
  <si>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</si>
  <si>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</si>
  <si>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</si>
  <si>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</si>
  <si>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</si>
  <si>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</si>
  <si>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</si>
  <si>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</si>
  <si>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2023</t>
  </si>
  <si>
    <t>Reporting in Domestic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</si>
  <si>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</si>
  <si>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</si>
  <si>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</si>
  <si>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</si>
  <si>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</si>
  <si>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</si>
  <si>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</si>
  <si>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</si>
  <si>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</si>
  <si>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</si>
  <si>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</si>
  <si>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Norway</t>
  </si>
  <si>
    <t>G.1.1.2</t>
  </si>
  <si>
    <t>Issuer Name</t>
  </si>
  <si>
    <t>KLP Kommunekreditt AS</t>
  </si>
  <si>
    <t>G.1.1.3</t>
  </si>
  <si>
    <t>Link to Issuer's Website</t>
  </si>
  <si>
    <t>www.klp.no</t>
  </si>
  <si>
    <t>G.1.1.4</t>
  </si>
  <si>
    <t>Cut-off date</t>
  </si>
  <si>
    <t>31.03.2023</t>
  </si>
  <si>
    <t>OG.1.1.1</t>
  </si>
  <si>
    <t>Optional information e.g. Contact names</t>
  </si>
  <si>
    <t>Carl Steinar Lous</t>
  </si>
  <si>
    <t>OG.1.1.2</t>
  </si>
  <si>
    <t>Optional information e.g. Parent name</t>
  </si>
  <si>
    <t>KLP Banken AS</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</si>
  <si>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</si>
  <si>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</si>
  <si>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</si>
  <si>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</si>
  <si>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</si>
  <si>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</si>
  <si>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</si>
  <si>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</si>
  <si>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</si>
  <si>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</si>
  <si>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</si>
  <si>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</si>
  <si>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</si>
  <si>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</si>
  <si>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</si>
  <si>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</si>
  <si>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</si>
  <si>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</si>
  <si>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</si>
  <si>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</si>
  <si>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</si>
  <si>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</si>
  <si>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</si>
  <si>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</si>
  <si>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</si>
  <si>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</si>
  <si>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</si>
  <si>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</si>
  <si>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</si>
  <si>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</si>
  <si>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</si>
  <si>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</si>
  <si>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</si>
  <si>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</si>
  <si>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</si>
  <si>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</si>
  <si>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</si>
  <si>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</si>
  <si>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</si>
  <si>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</si>
  <si>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</si>
  <si>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</si>
  <si>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2%</t>
  </si>
  <si>
    <t>[For completion]</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</si>
  <si>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</si>
  <si>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</si>
  <si>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</si>
  <si>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</si>
  <si>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</si>
  <si>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</si>
  <si>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</si>
  <si>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</si>
  <si>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</si>
  <si>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</si>
  <si>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</si>
  <si>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</si>
  <si>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</si>
  <si>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</si>
  <si>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</si>
  <si>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</si>
  <si>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</si>
  <si>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</si>
  <si>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</si>
  <si>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</si>
  <si>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</si>
  <si>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</si>
  <si>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</si>
  <si>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</si>
  <si>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</si>
  <si>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</si>
  <si>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</si>
  <si>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</si>
  <si>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</si>
  <si>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</si>
  <si>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</si>
  <si>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</si>
  <si>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</si>
  <si>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</si>
  <si>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</si>
  <si>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</si>
  <si>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</si>
  <si>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</si>
  <si>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</si>
  <si>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</si>
  <si>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</si>
  <si>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</si>
  <si>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</si>
  <si>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</si>
  <si>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</si>
  <si>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</si>
  <si>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</si>
  <si>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</si>
  <si>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</si>
  <si>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</si>
  <si>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</si>
  <si>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</si>
  <si>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</si>
  <si>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</si>
  <si>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</si>
  <si>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</si>
  <si>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</si>
  <si>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</si>
  <si>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</si>
  <si>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</si>
  <si>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</si>
  <si>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</si>
  <si>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</si>
  <si>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</si>
  <si>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</si>
  <si>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</si>
  <si>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</si>
  <si>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</si>
  <si>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</si>
  <si>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</si>
  <si>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</si>
  <si>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</si>
  <si>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</si>
  <si>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</si>
  <si>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</si>
  <si>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</si>
  <si>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</si>
  <si>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</si>
  <si>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</si>
  <si>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</si>
  <si>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</si>
  <si>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</si>
  <si>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</si>
  <si>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</si>
  <si>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</si>
  <si>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</si>
  <si>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</si>
  <si>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</si>
  <si>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</si>
  <si>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</si>
  <si>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</si>
  <si>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</si>
  <si>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</si>
  <si>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</si>
  <si>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</si>
  <si>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</si>
  <si>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</si>
  <si>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</si>
  <si>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</si>
  <si>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</si>
  <si>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</si>
  <si>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</si>
  <si>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</si>
  <si>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</si>
  <si>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</si>
  <si>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</si>
  <si>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</si>
  <si>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</si>
  <si>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</si>
  <si>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</si>
  <si>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</si>
  <si>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</si>
  <si>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</si>
  <si>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</si>
  <si>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</si>
  <si>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</si>
  <si>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</si>
  <si>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</si>
  <si>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</si>
  <si>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</si>
  <si>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</si>
  <si>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</si>
  <si>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</si>
  <si>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</si>
  <si>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</si>
  <si>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</si>
  <si>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</si>
  <si>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</si>
  <si>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</si>
  <si>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</si>
  <si>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</si>
  <si>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</si>
  <si>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</si>
  <si>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</si>
  <si>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</si>
  <si>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</si>
  <si>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</si>
  <si>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</si>
  <si>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</si>
  <si>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</si>
  <si>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</si>
  <si>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</si>
  <si>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</si>
  <si>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</si>
  <si>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</si>
  <si>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</si>
  <si>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</si>
  <si>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</si>
  <si>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</si>
  <si>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</si>
  <si>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</si>
  <si>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</si>
  <si>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</si>
  <si>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</si>
  <si>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</si>
  <si>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</si>
  <si>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</si>
  <si>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</si>
  <si>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</si>
  <si>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</si>
  <si>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</si>
  <si>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</si>
  <si>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</si>
  <si>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</si>
  <si>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</si>
  <si>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</si>
  <si>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</si>
  <si>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</si>
  <si>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</si>
  <si>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</si>
  <si>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</si>
  <si>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</si>
  <si>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</si>
  <si>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</si>
  <si>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</si>
  <si>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</si>
  <si>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</si>
  <si>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</si>
  <si>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</si>
  <si>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</si>
  <si>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</si>
  <si>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</si>
  <si>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</si>
  <si>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</si>
  <si>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</si>
  <si>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</si>
  <si>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</si>
  <si>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</si>
  <si>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</si>
  <si>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</si>
  <si>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</si>
  <si>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</si>
  <si>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</si>
  <si>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</si>
  <si>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</si>
  <si>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</si>
  <si>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</si>
  <si>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</si>
  <si>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</si>
  <si>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</si>
  <si>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</si>
  <si>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</si>
  <si>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</si>
  <si>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</si>
  <si>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</si>
  <si>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</si>
  <si>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</si>
  <si>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</si>
  <si>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</si>
  <si>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</si>
  <si>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</si>
  <si>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</si>
  <si>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</si>
  <si>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</si>
  <si>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</si>
  <si>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</si>
  <si>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</si>
  <si>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</si>
  <si>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</si>
  <si>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</si>
  <si>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</si>
  <si>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</si>
  <si>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</si>
  <si>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</si>
  <si>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</si>
  <si>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</si>
  <si>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</si>
  <si>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</si>
  <si>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</si>
  <si>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</si>
  <si>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</si>
  <si>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</si>
  <si>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</si>
  <si>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</si>
  <si>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</si>
  <si>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</si>
  <si>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</si>
  <si>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</si>
  <si>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</si>
  <si>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</si>
  <si>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</si>
  <si>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</si>
  <si>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</si>
  <si>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</si>
  <si>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</si>
  <si>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</si>
  <si>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</si>
  <si>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</si>
  <si>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</si>
  <si>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</si>
  <si>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</si>
  <si>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</si>
  <si>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</si>
  <si>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</si>
  <si>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</si>
  <si>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</si>
  <si>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</si>
  <si>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</si>
  <si>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</si>
  <si>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</si>
  <si>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</si>
  <si>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</si>
  <si>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</si>
  <si>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</si>
  <si>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</si>
  <si>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</si>
  <si>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</si>
  <si>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</si>
  <si>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</si>
  <si>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ND2</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</si>
  <si>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</si>
  <si>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</si>
  <si>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</si>
  <si>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</si>
  <si>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</si>
  <si>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</si>
  <si>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</si>
  <si>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</si>
  <si>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</si>
  <si>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</si>
  <si>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</si>
  <si>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</si>
  <si>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</si>
  <si>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</si>
  <si>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</si>
  <si>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</si>
  <si>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</si>
  <si>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</si>
  <si>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</si>
  <si>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</si>
  <si>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</si>
  <si>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</si>
  <si>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</si>
  <si>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</si>
  <si>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</si>
  <si>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</si>
  <si>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</si>
  <si>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</si>
  <si>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</si>
  <si>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</si>
  <si>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</si>
  <si>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</si>
  <si>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</si>
  <si>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</si>
  <si>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</si>
  <si>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</si>
  <si>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</si>
  <si>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</si>
  <si>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</si>
  <si>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</si>
  <si>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</si>
  <si>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</si>
  <si>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</si>
  <si>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</si>
  <si>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</si>
  <si>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</si>
  <si>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</si>
  <si>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</si>
  <si>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</si>
  <si>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</si>
  <si>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</si>
  <si>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</si>
  <si>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</si>
  <si>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</si>
  <si>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</si>
  <si>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</si>
  <si>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</si>
  <si>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</si>
  <si>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</si>
  <si>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</si>
  <si>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</si>
  <si>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</si>
  <si>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</si>
  <si>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</si>
  <si>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</si>
  <si>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</si>
  <si>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</si>
  <si>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</si>
  <si>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</si>
  <si>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</si>
  <si>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</si>
  <si>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</si>
  <si>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</si>
  <si>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</si>
  <si>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</si>
  <si>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</si>
  <si>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</si>
  <si>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</si>
  <si>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https://www.klp.no/om-klp/finans-og-ir/investorinformasjon-klp-banken</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</si>
  <si>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</si>
  <si>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</si>
  <si>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</si>
  <si>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</si>
  <si>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</si>
  <si>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</si>
  <si>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</si>
  <si>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</si>
  <si>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</si>
  <si>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</si>
  <si>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</si>
  <si>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</si>
  <si>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</si>
  <si>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</si>
  <si>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</si>
  <si>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</si>
  <si>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</si>
  <si>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</si>
  <si>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</si>
  <si>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</si>
  <si>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</si>
  <si>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</si>
  <si>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</si>
  <si>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</si>
  <si>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</si>
  <si>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</si>
  <si>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</si>
  <si>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</si>
  <si>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</si>
  <si>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</si>
  <si>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</si>
  <si>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</si>
  <si>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</si>
  <si>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</si>
  <si>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</si>
  <si>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</si>
  <si>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</si>
  <si>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</si>
  <si>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</si>
  <si>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</si>
  <si>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</si>
  <si>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</si>
  <si>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</si>
  <si>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</si>
  <si>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</si>
  <si>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</si>
  <si>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</si>
  <si>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</si>
  <si>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</si>
  <si>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</si>
  <si>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</si>
  <si>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</si>
  <si>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</si>
  <si>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</si>
  <si>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</si>
  <si>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</si>
  <si>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</si>
  <si>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</si>
  <si>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</si>
  <si>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</si>
  <si>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</si>
  <si>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</si>
  <si>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</si>
  <si>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</si>
  <si>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</si>
  <si>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</si>
  <si>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</si>
  <si>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</si>
  <si>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</si>
  <si>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</si>
  <si>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</si>
  <si>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</si>
  <si>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</si>
  <si>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</si>
  <si>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</si>
  <si>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</si>
  <si>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</si>
  <si>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</si>
  <si>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</si>
  <si>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</si>
  <si>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</si>
  <si>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</si>
  <si>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</si>
  <si>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</si>
  <si>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</si>
  <si>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</si>
  <si>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</si>
  <si>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</si>
  <si>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</si>
  <si>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</si>
  <si>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</si>
  <si>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</si>
  <si>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</si>
  <si>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</si>
  <si>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</si>
  <si>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</si>
  <si>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</si>
  <si>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</si>
  <si>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</si>
  <si>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</si>
  <si>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</si>
  <si>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</si>
  <si>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</si>
  <si>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</si>
  <si>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</si>
  <si>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</si>
  <si>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</si>
  <si>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</si>
  <si>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</si>
  <si>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</si>
  <si>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</si>
  <si>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</si>
  <si>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</si>
  <si>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</si>
  <si>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</si>
  <si>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</si>
  <si>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</si>
  <si>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</si>
  <si>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</si>
  <si>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</si>
  <si>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</si>
  <si>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</si>
  <si>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</si>
  <si>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</si>
  <si>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</si>
  <si>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</si>
  <si>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</si>
  <si>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</si>
  <si>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</si>
  <si>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</si>
  <si>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</si>
  <si>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</si>
  <si>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</si>
  <si>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</si>
  <si>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</si>
  <si>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</si>
  <si>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 10</t>
  </si>
  <si>
    <t>PS.8.2.3</t>
  </si>
  <si>
    <t>&gt; 10 ≤ 25</t>
  </si>
  <si>
    <t>PS.8.2.4</t>
  </si>
  <si>
    <t>&gt; 25 ≤ 100</t>
  </si>
  <si>
    <t>PS.8.2.5</t>
  </si>
  <si>
    <t>&gt; 100 ≤ 250</t>
  </si>
  <si>
    <t>PS.8.2.6</t>
  </si>
  <si>
    <t>&gt; 250</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</si>
  <si>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</si>
  <si>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</si>
  <si>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</si>
  <si>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</si>
  <si>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</si>
  <si>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</si>
  <si>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</si>
  <si>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</si>
  <si>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</si>
  <si>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</si>
  <si>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</si>
  <si>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</si>
  <si>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</si>
  <si>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</si>
  <si>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</si>
  <si>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</si>
  <si>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</si>
  <si>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</si>
  <si>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</si>
  <si>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</si>
  <si>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</si>
  <si>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</si>
  <si>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</si>
  <si>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</si>
  <si>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</si>
  <si>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</si>
  <si>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</si>
  <si>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</si>
  <si>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</si>
  <si>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</si>
  <si>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</si>
  <si>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</si>
  <si>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</si>
  <si>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</si>
  <si>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</si>
  <si>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</si>
  <si>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</si>
  <si>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</si>
  <si>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</si>
  <si>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</si>
  <si>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</si>
  <si>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</si>
  <si>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</si>
  <si>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</si>
  <si>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</si>
  <si>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France</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</si>
  <si>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</si>
  <si>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</si>
  <si>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</si>
  <si>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</si>
  <si>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</si>
  <si>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</si>
  <si>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</si>
  <si>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</si>
  <si>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</si>
  <si>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</si>
  <si>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</si>
  <si>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</si>
  <si>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</si>
  <si>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</si>
  <si>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</si>
  <si>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</si>
  <si>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</si>
  <si>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</si>
  <si>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</si>
  <si>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</si>
  <si>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</si>
  <si>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</si>
  <si>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</si>
  <si>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</si>
  <si>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</si>
  <si>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</si>
  <si>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</si>
  <si>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</si>
  <si>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</si>
  <si>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</si>
  <si>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</si>
  <si>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</si>
  <si>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</si>
  <si>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</si>
  <si>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</si>
  <si>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</si>
  <si>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</si>
  <si>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</si>
  <si>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</si>
  <si>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</si>
  <si>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100%</t>
  </si>
  <si>
    <t>PS.8.4.33</t>
  </si>
  <si>
    <t>PS.8.4.34</t>
  </si>
  <si>
    <t>PS.8.4.35</t>
  </si>
  <si>
    <t>United Kingdom</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</si>
  <si>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</si>
  <si>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</si>
  <si>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</si>
  <si>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</si>
  <si>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</si>
  <si>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</si>
  <si>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</si>
  <si>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</si>
  <si>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</si>
  <si>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</si>
  <si>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</si>
  <si>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</si>
  <si>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</si>
  <si>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</si>
  <si>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</si>
  <si>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</si>
  <si>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</si>
  <si>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</si>
  <si>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</si>
  <si>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</si>
  <si>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</si>
  <si>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Viken</t>
  </si>
  <si>
    <t>PS.8.5.2</t>
  </si>
  <si>
    <t>Nordland</t>
  </si>
  <si>
    <t>PS.8.5.3</t>
  </si>
  <si>
    <t>Trøndelag</t>
  </si>
  <si>
    <t>PS.8.5.4</t>
  </si>
  <si>
    <t>Troms og Finnmark</t>
  </si>
  <si>
    <t>PS.8.5.5</t>
  </si>
  <si>
    <t>Innlandet</t>
  </si>
  <si>
    <t>PS.8.5.6</t>
  </si>
  <si>
    <t>Vestfold og Telemark</t>
  </si>
  <si>
    <t>PS.8.5.7</t>
  </si>
  <si>
    <t>Vestland</t>
  </si>
  <si>
    <t>PS.8.5.8</t>
  </si>
  <si>
    <t>Rogaland</t>
  </si>
  <si>
    <t>PS.8.5.9</t>
  </si>
  <si>
    <t>Møre og Romsdal</t>
  </si>
  <si>
    <t>PS.8.5.10</t>
  </si>
  <si>
    <t>Agder</t>
  </si>
  <si>
    <t>PS.8.5.11</t>
  </si>
  <si>
    <t xml:space="preserve">Viken </t>
  </si>
  <si>
    <t>PS.8.5.12</t>
  </si>
  <si>
    <t xml:space="preserve">Vestfold og Telemark </t>
  </si>
  <si>
    <t>PS.8.5.13</t>
  </si>
  <si>
    <t>Longyearbyen (egentlig den norske stat)</t>
  </si>
  <si>
    <t>PS.8.5.14</t>
  </si>
  <si>
    <t>Svalbard</t>
  </si>
  <si>
    <t>PS.8.5.15</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</si>
  <si>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</si>
  <si>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</si>
  <si>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</si>
  <si>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</si>
  <si>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</si>
  <si>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</si>
  <si>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</si>
  <si>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</si>
  <si>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</si>
  <si>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</si>
  <si>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</si>
  <si>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</si>
  <si>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</si>
  <si>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</si>
  <si>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</si>
  <si>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</si>
  <si>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</si>
  <si>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</si>
  <si>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</si>
  <si>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</si>
  <si>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</si>
  <si>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</si>
  <si>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</si>
  <si>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</si>
  <si>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</si>
  <si>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</si>
  <si>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</si>
  <si>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</si>
  <si>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</si>
  <si>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</si>
  <si>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</si>
  <si>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</si>
  <si>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</si>
  <si>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</si>
  <si>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</si>
  <si>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</si>
  <si>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</si>
  <si>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</si>
  <si>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</si>
  <si>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</si>
  <si>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</si>
  <si>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</si>
  <si>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</si>
  <si>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</si>
  <si>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</si>
  <si>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</si>
  <si>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</si>
  <si>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</si>
  <si>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</si>
  <si>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</si>
  <si>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</si>
  <si>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</si>
  <si>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</si>
  <si>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</si>
  <si>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</si>
  <si>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</si>
  <si>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</si>
  <si>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</si>
  <si>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</si>
  <si>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</si>
  <si>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</si>
  <si>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</si>
  <si>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</si>
  <si>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</si>
  <si>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</si>
  <si>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</si>
  <si>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</si>
  <si>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</si>
  <si>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</si>
  <si>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</si>
  <si>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</si>
  <si>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</si>
  <si>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</si>
  <si>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</si>
  <si>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</si>
  <si>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</si>
  <si>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</si>
  <si>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</si>
  <si>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</si>
  <si>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</si>
  <si>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</si>
  <si>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</si>
  <si>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</si>
  <si>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</si>
  <si>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</si>
  <si>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t>Based on nominal values in reporting currency NOK. For foreign currency covered bonds, FX-rate at issuance date is applied.</t>
  </si>
  <si>
    <t>HG.1.2</t>
  </si>
  <si>
    <t>OC Calculation: Contractual</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</si>
  <si>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</si>
  <si>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</si>
  <si>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Voluntary</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</si>
  <si>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</si>
  <si>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</si>
  <si>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</si>
  <si>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</si>
  <si>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</si>
  <si>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Only contractual maturity reported.</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</si>
  <si>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</si>
  <si>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</si>
  <si>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</si>
  <si>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</si>
  <si>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Maturity Extention Triggers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</si>
  <si>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</si>
  <si>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</si>
  <si>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Definition</t>
  </si>
  <si>
    <t xml:space="preserve"> LO + HP    
    V
LO = Loan balance or facility
HP = Higher priority pledge
V= Value of the property</t>
  </si>
  <si>
    <t>HG.1.9</t>
  </si>
  <si>
    <t>LTVs: Calculation of property/shipping value</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</si>
  <si>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</si>
  <si>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</si>
  <si>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Applied property/shipping valuation techniques, including whether use of index, Automated Valuation Model (AVM) or on-site audits</t>
  </si>
  <si>
    <t>Every 3 months (frequency of real estate valuation for the purpose of calculating index CLTV).</t>
  </si>
  <si>
    <t>HG.1.11</t>
  </si>
  <si>
    <t>LTVs: Frequency and time of last valuation</t>
  </si>
  <si>
    <t>HG.1.12</t>
  </si>
  <si>
    <t>Explain how mortgage types are defined whether for residential housing, multi-family housing, commercial real estate, etc. Same for shipping where relecvant</t>
  </si>
  <si>
    <t>Covered bonds and mortgages with fixed rate are swapped to 3 months NIBOR.</t>
  </si>
  <si>
    <t>HG.1.13</t>
  </si>
  <si>
    <t>Hedging Strategy (please explain how you address interest rate and currency risk)</t>
  </si>
  <si>
    <t>Non performing loans over 90 days after due date.</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</si>
  <si>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</si>
  <si>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</si>
  <si>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</si>
  <si>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</si>
  <si>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</si>
  <si>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</si>
  <si>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</si>
  <si>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</si>
  <si>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</si>
  <si>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</si>
  <si>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</si>
  <si>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</si>
  <si>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</si>
  <si>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</si>
  <si>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</si>
  <si>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</si>
  <si>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</si>
  <si>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</si>
  <si>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</si>
  <si>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</si>
  <si>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</si>
  <si>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</si>
  <si>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</si>
  <si>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</si>
  <si>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</si>
  <si>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</si>
  <si>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</si>
  <si>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</si>
  <si>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</si>
  <si>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</si>
  <si>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</si>
  <si>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</si>
  <si>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</si>
  <si>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</si>
  <si>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</si>
  <si>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</si>
  <si>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</si>
  <si>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</si>
  <si>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</si>
  <si>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</si>
  <si>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</si>
  <si>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</si>
  <si>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</si>
  <si>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</si>
  <si>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</si>
  <si>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</si>
  <si>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</si>
  <si>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</si>
  <si>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</si>
  <si>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</si>
  <si>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</si>
  <si>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Reporting Date: 08/05/2023</t>
  </si>
  <si>
    <t>Cut-off Date: 31/03/2023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</si>
</sst>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_ * #,##0.00_ ;_ * \-#,##0.00_ ;_ * &quot;-&quot;??_ ;_ @_ "/>
  </numFmts>
  <fonts count="3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9" tint="-0.249977111117893"/>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xf numFmtId="0" fontId="14" fillId="0" borderId="0"/>
    <xf numFmtId="167" fontId="4" fillId="0" borderId="0"/>
    <xf numFmtId="0" fontId="23" fillId="0" borderId="0"/>
    <xf numFmtId="0" fontId="23" fillId="0" borderId="0"/>
    <xf numFmtId="0" fontId="23" fillId="0" borderId="0"/>
    <xf numFmtId="0" fontId="35" fillId="0" borderId="0"/>
    <xf numFmtId="0" fontId="23" fillId="0" borderId="0">
      <alignment horizontal="left" wrapText="1"/>
    </xf>
  </cellStyleXfs>
  <cellXfs count="12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Border="1" applyAlignment="1">
      <alignment horizontal="center" vertical="center" wrapText="1"/>
    </xf>
    <xf numFmtId="0" fontId="14" fillId="0" borderId="12" xfId="2" quotePrefix="1" applyBorder="1" applyAlignment="1">
      <alignment horizontal="center" vertical="center" wrapText="1"/>
    </xf>
    <xf numFmtId="0" fontId="14" fillId="0" borderId="13" xfId="2" quotePrefix="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22"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8" fillId="5" borderId="0" xfId="0" quotePrefix="1" applyFont="1" applyFill="1" applyAlignment="1">
      <alignment horizontal="center" vertical="center" wrapText="1"/>
    </xf>
    <xf numFmtId="164" fontId="2" fillId="0" borderId="0" xfId="1" applyNumberFormat="1" applyFont="1" applyAlignment="1">
      <alignment horizontal="center" vertical="center" wrapText="1"/>
    </xf>
    <xf numFmtId="164" fontId="18" fillId="5" borderId="0" xfId="1" applyNumberFormat="1" applyFont="1" applyFill="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1"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4" fontId="16" fillId="5" borderId="0" xfId="1" applyNumberFormat="1"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0" fillId="0" borderId="0" xfId="1" quotePrefix="1" applyNumberFormat="1" applyFont="1" applyAlignment="1">
      <alignment horizontal="center" vertical="center" wrapText="1"/>
    </xf>
    <xf numFmtId="165" fontId="0" fillId="0" borderId="0" xfId="0" applyNumberFormat="1" applyAlignment="1">
      <alignment horizontal="center" vertical="center" wrapText="1"/>
    </xf>
    <xf numFmtId="165" fontId="19" fillId="0" borderId="0" xfId="0" quotePrefix="1" applyNumberFormat="1" applyFont="1" applyAlignment="1">
      <alignment horizontal="right" vertical="center" wrapText="1"/>
    </xf>
    <xf numFmtId="166" fontId="18"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36" fillId="0" borderId="0" xfId="0" applyFont="1" applyAlignment="1">
      <alignment horizontal="center" vertical="center"/>
    </xf>
    <xf numFmtId="0" fontId="20" fillId="0" borderId="0" xfId="2" applyFont="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Alignment="1">
      <alignment horizontal="center"/>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14" fillId="0" borderId="0" xfId="2"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36"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cellXfs>
  <cellStyles count="9">
    <cellStyle name="Comma 2" xfId="3" xr:uid="{00000000-0005-0000-0000-000003000000}"/>
    <cellStyle name="Hyperkobling"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s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5" Type="http://schemas.openxmlformats.org/officeDocument/2006/relationships/hyperlink" Target="https://www.klp.no/om-klp/finans-og-ir/investorinformasjon-klp-banken"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 min="2" max="2" width="9.140625" customWidth="1"/>
  </cols>
  <sheetData>
    <row r="1" spans="1:1" ht="31.5" customHeight="1" x14ac:dyDescent="0.25">
      <c r="A1" s="19" t="s">
        <v>0</v>
      </c>
    </row>
    <row r="3" spans="1:1" x14ac:dyDescent="0.25">
      <c r="A3" s="74"/>
    </row>
    <row r="4" spans="1:1" ht="34.5" customHeight="1" x14ac:dyDescent="0.25">
      <c r="A4" s="75" t="s">
        <v>1</v>
      </c>
    </row>
    <row r="5" spans="1:1" ht="34.5" customHeight="1" x14ac:dyDescent="0.25">
      <c r="A5" s="75" t="s">
        <v>2</v>
      </c>
    </row>
    <row r="6" spans="1:1" ht="34.5" customHeight="1" x14ac:dyDescent="0.25">
      <c r="A6" s="75" t="s">
        <v>3</v>
      </c>
    </row>
    <row r="7" spans="1:1" ht="17.25" customHeight="1" x14ac:dyDescent="0.25">
      <c r="A7" s="75"/>
    </row>
    <row r="8" spans="1:1" ht="18.75" customHeight="1" x14ac:dyDescent="0.25">
      <c r="A8" s="76" t="s">
        <v>4</v>
      </c>
    </row>
    <row r="9" spans="1:1" ht="34.5" customHeight="1" x14ac:dyDescent="0.3">
      <c r="A9" s="77" t="s">
        <v>5</v>
      </c>
    </row>
    <row r="10" spans="1:1" ht="69" customHeight="1" x14ac:dyDescent="0.25">
      <c r="A10" s="78" t="s">
        <v>6</v>
      </c>
    </row>
    <row r="11" spans="1:1" ht="34.5" customHeight="1" x14ac:dyDescent="0.25">
      <c r="A11" s="78" t="s">
        <v>7</v>
      </c>
    </row>
    <row r="12" spans="1:1" ht="17.25" customHeight="1" x14ac:dyDescent="0.25">
      <c r="A12" s="78" t="s">
        <v>8</v>
      </c>
    </row>
    <row r="13" spans="1:1" ht="17.25" customHeight="1" x14ac:dyDescent="0.25">
      <c r="A13" s="78" t="s">
        <v>9</v>
      </c>
    </row>
    <row r="14" spans="1:1" ht="34.5" customHeight="1" x14ac:dyDescent="0.25">
      <c r="A14" s="78" t="s">
        <v>10</v>
      </c>
    </row>
    <row r="15" spans="1:1" ht="17.25" customHeight="1" x14ac:dyDescent="0.25">
      <c r="A15" s="78"/>
    </row>
    <row r="16" spans="1:1" ht="18.75" customHeight="1" x14ac:dyDescent="0.25">
      <c r="A16" s="76" t="s">
        <v>11</v>
      </c>
    </row>
    <row r="17" spans="1:1" ht="17.25" customHeight="1" x14ac:dyDescent="0.25">
      <c r="A17" s="79" t="s">
        <v>12</v>
      </c>
    </row>
    <row r="18" spans="1:1" ht="34.5" customHeight="1" x14ac:dyDescent="0.25">
      <c r="A18" s="80" t="s">
        <v>13</v>
      </c>
    </row>
    <row r="19" spans="1:1" ht="34.5" customHeight="1" x14ac:dyDescent="0.25">
      <c r="A19" s="80" t="s">
        <v>14</v>
      </c>
    </row>
    <row r="20" spans="1:1" ht="51.75" customHeight="1" x14ac:dyDescent="0.25">
      <c r="A20" s="80" t="s">
        <v>15</v>
      </c>
    </row>
    <row r="21" spans="1:1" ht="86.25" customHeight="1" x14ac:dyDescent="0.25">
      <c r="A21" s="80" t="s">
        <v>16</v>
      </c>
    </row>
    <row r="22" spans="1:1" ht="51.75" customHeight="1" x14ac:dyDescent="0.25">
      <c r="A22" s="80" t="s">
        <v>17</v>
      </c>
    </row>
    <row r="23" spans="1:1" ht="34.5" customHeight="1" x14ac:dyDescent="0.25">
      <c r="A23" s="80" t="s">
        <v>18</v>
      </c>
    </row>
    <row r="24" spans="1:1" ht="17.25" customHeight="1" x14ac:dyDescent="0.25">
      <c r="A24" s="80" t="s">
        <v>19</v>
      </c>
    </row>
    <row r="25" spans="1:1" ht="17.25" customHeight="1" x14ac:dyDescent="0.25">
      <c r="A25" s="79" t="s">
        <v>20</v>
      </c>
    </row>
    <row r="26" spans="1:1" ht="51.75" customHeight="1" x14ac:dyDescent="0.3">
      <c r="A26" s="81" t="s">
        <v>21</v>
      </c>
    </row>
    <row r="27" spans="1:1" ht="17.25" customHeight="1" x14ac:dyDescent="0.3">
      <c r="A27" s="81" t="s">
        <v>22</v>
      </c>
    </row>
    <row r="28" spans="1:1" ht="17.25" customHeight="1" x14ac:dyDescent="0.25">
      <c r="A28" s="79" t="s">
        <v>23</v>
      </c>
    </row>
    <row r="29" spans="1:1" ht="34.5" customHeight="1" x14ac:dyDescent="0.25">
      <c r="A29" s="80" t="s">
        <v>24</v>
      </c>
    </row>
    <row r="30" spans="1:1" ht="34.5" customHeight="1" x14ac:dyDescent="0.25">
      <c r="A30" s="80" t="s">
        <v>25</v>
      </c>
    </row>
    <row r="31" spans="1:1" ht="34.5" customHeight="1" x14ac:dyDescent="0.25">
      <c r="A31" s="80" t="s">
        <v>26</v>
      </c>
    </row>
    <row r="32" spans="1:1" ht="34.5" customHeight="1" x14ac:dyDescent="0.25">
      <c r="A32" s="80" t="s">
        <v>27</v>
      </c>
    </row>
    <row r="33" spans="1:1" ht="17.25" customHeight="1" x14ac:dyDescent="0.25">
      <c r="A33" s="80"/>
    </row>
    <row r="34" spans="1:1" ht="18.75" customHeight="1" x14ac:dyDescent="0.25">
      <c r="A34" s="76" t="s">
        <v>28</v>
      </c>
    </row>
    <row r="35" spans="1:1" ht="17.25" customHeight="1" x14ac:dyDescent="0.25">
      <c r="A35" s="79" t="s">
        <v>29</v>
      </c>
    </row>
    <row r="36" spans="1:1" ht="34.5" customHeight="1" x14ac:dyDescent="0.25">
      <c r="A36" s="80" t="s">
        <v>30</v>
      </c>
    </row>
    <row r="37" spans="1:1" ht="34.5" customHeight="1" x14ac:dyDescent="0.25">
      <c r="A37" s="80" t="s">
        <v>31</v>
      </c>
    </row>
    <row r="38" spans="1:1" ht="34.5" customHeight="1" x14ac:dyDescent="0.25">
      <c r="A38" s="80" t="s">
        <v>32</v>
      </c>
    </row>
    <row r="39" spans="1:1" ht="17.25" customHeight="1" x14ac:dyDescent="0.25">
      <c r="A39" s="80" t="s">
        <v>33</v>
      </c>
    </row>
    <row r="40" spans="1:1" ht="17.25" customHeight="1" x14ac:dyDescent="0.25">
      <c r="A40" s="80" t="s">
        <v>34</v>
      </c>
    </row>
    <row r="41" spans="1:1" ht="17.25" customHeight="1" x14ac:dyDescent="0.25">
      <c r="A41" s="79" t="s">
        <v>35</v>
      </c>
    </row>
    <row r="42" spans="1:1" ht="17.25" customHeight="1" x14ac:dyDescent="0.25">
      <c r="A42" s="80" t="s">
        <v>36</v>
      </c>
    </row>
    <row r="43" spans="1:1" ht="17.25" customHeight="1" x14ac:dyDescent="0.3">
      <c r="A43" s="81" t="s">
        <v>37</v>
      </c>
    </row>
    <row r="44" spans="1:1" ht="17.25" customHeight="1" x14ac:dyDescent="0.25">
      <c r="A44" s="79" t="s">
        <v>38</v>
      </c>
    </row>
    <row r="45" spans="1:1" ht="34.5" customHeight="1" x14ac:dyDescent="0.3">
      <c r="A45" s="81" t="s">
        <v>39</v>
      </c>
    </row>
    <row r="46" spans="1:1" ht="34.5" customHeight="1" x14ac:dyDescent="0.25">
      <c r="A46" s="80" t="s">
        <v>40</v>
      </c>
    </row>
    <row r="47" spans="1:1" ht="34.5" customHeight="1" x14ac:dyDescent="0.25">
      <c r="A47" s="80" t="s">
        <v>41</v>
      </c>
    </row>
    <row r="48" spans="1:1" ht="17.25" customHeight="1" x14ac:dyDescent="0.25">
      <c r="A48" s="80" t="s">
        <v>42</v>
      </c>
    </row>
    <row r="49" spans="1:1" ht="17.25" customHeight="1" x14ac:dyDescent="0.3">
      <c r="A49" s="81" t="s">
        <v>43</v>
      </c>
    </row>
    <row r="50" spans="1:1" ht="17.25" customHeight="1" x14ac:dyDescent="0.25">
      <c r="A50" s="79" t="s">
        <v>44</v>
      </c>
    </row>
    <row r="51" spans="1:1" ht="34.5" customHeight="1" x14ac:dyDescent="0.3">
      <c r="A51" s="81" t="s">
        <v>45</v>
      </c>
    </row>
    <row r="52" spans="1:1" ht="17.25" customHeight="1" x14ac:dyDescent="0.25">
      <c r="A52" s="80" t="s">
        <v>46</v>
      </c>
    </row>
    <row r="53" spans="1:1" ht="34.5" customHeight="1" x14ac:dyDescent="0.3">
      <c r="A53" s="81" t="s">
        <v>47</v>
      </c>
    </row>
    <row r="54" spans="1:1" ht="17.25" customHeight="1" x14ac:dyDescent="0.25">
      <c r="A54" s="79" t="s">
        <v>48</v>
      </c>
    </row>
    <row r="55" spans="1:1" ht="17.25" customHeight="1" x14ac:dyDescent="0.3">
      <c r="A55" s="81" t="s">
        <v>49</v>
      </c>
    </row>
    <row r="56" spans="1:1" ht="34.5" customHeight="1" x14ac:dyDescent="0.25">
      <c r="A56" s="80" t="s">
        <v>50</v>
      </c>
    </row>
    <row r="57" spans="1:1" ht="17.25" customHeight="1" x14ac:dyDescent="0.25">
      <c r="A57" s="80" t="s">
        <v>51</v>
      </c>
    </row>
    <row r="58" spans="1:1" ht="17.25" customHeight="1" x14ac:dyDescent="0.25">
      <c r="A58" s="80" t="s">
        <v>52</v>
      </c>
    </row>
    <row r="59" spans="1:1" ht="17.25" customHeight="1" x14ac:dyDescent="0.25">
      <c r="A59" s="79" t="s">
        <v>53</v>
      </c>
    </row>
    <row r="60" spans="1:1" ht="17.25" customHeight="1" x14ac:dyDescent="0.25">
      <c r="A60" s="80" t="s">
        <v>54</v>
      </c>
    </row>
    <row r="61" spans="1:1" ht="17.25" customHeight="1" x14ac:dyDescent="0.25">
      <c r="A61" s="82"/>
    </row>
    <row r="62" spans="1:1" ht="18.75" customHeight="1" x14ac:dyDescent="0.25">
      <c r="A62" s="76" t="s">
        <v>55</v>
      </c>
    </row>
    <row r="63" spans="1:1" ht="17.25" customHeight="1" x14ac:dyDescent="0.25">
      <c r="A63" s="79" t="s">
        <v>56</v>
      </c>
    </row>
    <row r="64" spans="1:1" ht="34.5" customHeight="1" x14ac:dyDescent="0.25">
      <c r="A64" s="80" t="s">
        <v>57</v>
      </c>
    </row>
    <row r="65" spans="1:1" ht="17.25" customHeight="1" x14ac:dyDescent="0.25">
      <c r="A65" s="80" t="s">
        <v>58</v>
      </c>
    </row>
    <row r="66" spans="1:1" ht="34.5" customHeight="1" x14ac:dyDescent="0.25">
      <c r="A66" s="78" t="s">
        <v>59</v>
      </c>
    </row>
    <row r="67" spans="1:1" ht="34.5" customHeight="1" x14ac:dyDescent="0.25">
      <c r="A67" s="78" t="s">
        <v>60</v>
      </c>
    </row>
    <row r="68" spans="1:1" ht="34.5" customHeight="1" x14ac:dyDescent="0.25">
      <c r="A68" s="78" t="s">
        <v>61</v>
      </c>
    </row>
    <row r="69" spans="1:1" ht="17.25" customHeight="1" x14ac:dyDescent="0.25">
      <c r="A69" s="83" t="s">
        <v>62</v>
      </c>
    </row>
    <row r="70" spans="1:1" ht="51.75" customHeight="1" x14ac:dyDescent="0.25">
      <c r="A70" s="78" t="s">
        <v>63</v>
      </c>
    </row>
    <row r="71" spans="1:1" ht="17.25" customHeight="1" x14ac:dyDescent="0.25">
      <c r="A71" s="78" t="s">
        <v>64</v>
      </c>
    </row>
    <row r="72" spans="1:1" ht="17.25" customHeight="1" x14ac:dyDescent="0.25">
      <c r="A72" s="83" t="s">
        <v>65</v>
      </c>
    </row>
    <row r="73" spans="1:1" ht="17.25" customHeight="1" x14ac:dyDescent="0.25">
      <c r="A73" s="78" t="s">
        <v>66</v>
      </c>
    </row>
    <row r="74" spans="1:1" ht="17.25" customHeight="1" x14ac:dyDescent="0.25">
      <c r="A74" s="83" t="s">
        <v>67</v>
      </c>
    </row>
    <row r="75" spans="1:1" ht="34.5" customHeight="1" x14ac:dyDescent="0.25">
      <c r="A75" s="78" t="s">
        <v>68</v>
      </c>
    </row>
    <row r="76" spans="1:1" ht="17.25" customHeight="1" x14ac:dyDescent="0.25">
      <c r="A76" s="78" t="s">
        <v>69</v>
      </c>
    </row>
    <row r="77" spans="1:1" ht="51.75" customHeight="1" x14ac:dyDescent="0.25">
      <c r="A77" s="78" t="s">
        <v>70</v>
      </c>
    </row>
    <row r="78" spans="1:1" ht="17.25" customHeight="1" x14ac:dyDescent="0.25">
      <c r="A78" s="83" t="s">
        <v>71</v>
      </c>
    </row>
    <row r="79" spans="1:1" ht="17.25" customHeight="1" x14ac:dyDescent="0.3">
      <c r="A79" s="77" t="s">
        <v>72</v>
      </c>
    </row>
    <row r="80" spans="1:1" ht="17.25" customHeight="1" x14ac:dyDescent="0.25">
      <c r="A80" s="83" t="s">
        <v>73</v>
      </c>
    </row>
    <row r="81" spans="1:1" ht="34.5" customHeight="1" x14ac:dyDescent="0.25">
      <c r="A81" s="78" t="s">
        <v>74</v>
      </c>
    </row>
    <row r="82" spans="1:1" ht="34.5" customHeight="1" x14ac:dyDescent="0.25">
      <c r="A82" s="78" t="s">
        <v>75</v>
      </c>
    </row>
    <row r="83" spans="1:1" ht="34.5" customHeight="1" x14ac:dyDescent="0.25">
      <c r="A83" s="78" t="s">
        <v>76</v>
      </c>
    </row>
    <row r="84" spans="1:1" ht="34.5" customHeight="1" x14ac:dyDescent="0.25">
      <c r="A84" s="78" t="s">
        <v>77</v>
      </c>
    </row>
    <row r="85" spans="1:1" ht="34.5" customHeight="1" x14ac:dyDescent="0.25">
      <c r="A85" s="78" t="s">
        <v>78</v>
      </c>
    </row>
    <row r="86" spans="1:1" ht="17.25" customHeight="1" x14ac:dyDescent="0.25">
      <c r="A86" s="83" t="s">
        <v>79</v>
      </c>
    </row>
    <row r="87" spans="1:1" ht="17.25" customHeight="1" x14ac:dyDescent="0.25">
      <c r="A87" s="78" t="s">
        <v>80</v>
      </c>
    </row>
    <row r="88" spans="1:1" ht="34.5" customHeight="1" x14ac:dyDescent="0.25">
      <c r="A88" s="78" t="s">
        <v>81</v>
      </c>
    </row>
    <row r="89" spans="1:1" ht="17.25" customHeight="1" x14ac:dyDescent="0.25">
      <c r="A89" s="83" t="s">
        <v>82</v>
      </c>
    </row>
    <row r="90" spans="1:1" ht="34.5" customHeight="1" x14ac:dyDescent="0.25">
      <c r="A90" s="78" t="s">
        <v>83</v>
      </c>
    </row>
    <row r="91" spans="1:1" ht="17.25" customHeight="1" x14ac:dyDescent="0.25">
      <c r="A91" s="83" t="s">
        <v>84</v>
      </c>
    </row>
    <row r="92" spans="1:1" ht="17.25" customHeight="1" x14ac:dyDescent="0.3">
      <c r="A92" s="77" t="s">
        <v>85</v>
      </c>
    </row>
    <row r="93" spans="1:1" ht="17.25" customHeight="1" x14ac:dyDescent="0.25">
      <c r="A93" s="78" t="s">
        <v>86</v>
      </c>
    </row>
    <row r="94" spans="1:1" ht="17.25" customHeight="1" x14ac:dyDescent="0.25">
      <c r="A94" s="78"/>
    </row>
    <row r="95" spans="1:1" ht="18.75" customHeight="1" x14ac:dyDescent="0.25">
      <c r="A95" s="76" t="s">
        <v>87</v>
      </c>
    </row>
    <row r="96" spans="1:1" ht="34.5" customHeight="1" x14ac:dyDescent="0.3">
      <c r="A96" s="77" t="s">
        <v>88</v>
      </c>
    </row>
    <row r="97" spans="1:1" ht="17.25" customHeight="1" x14ac:dyDescent="0.3">
      <c r="A97" s="77" t="s">
        <v>89</v>
      </c>
    </row>
    <row r="98" spans="1:1" ht="17.25" customHeight="1" x14ac:dyDescent="0.25">
      <c r="A98" s="83" t="s">
        <v>90</v>
      </c>
    </row>
    <row r="99" spans="1:1" ht="17.25" customHeight="1" x14ac:dyDescent="0.25">
      <c r="A99" s="75" t="s">
        <v>91</v>
      </c>
    </row>
    <row r="100" spans="1:1" ht="17.25" customHeight="1" x14ac:dyDescent="0.25">
      <c r="A100" s="78" t="s">
        <v>92</v>
      </c>
    </row>
    <row r="101" spans="1:1" ht="17.25" customHeight="1" x14ac:dyDescent="0.25">
      <c r="A101" s="78" t="s">
        <v>93</v>
      </c>
    </row>
    <row r="102" spans="1:1" ht="17.25" customHeight="1" x14ac:dyDescent="0.25">
      <c r="A102" s="78" t="s">
        <v>94</v>
      </c>
    </row>
    <row r="103" spans="1:1" ht="17.25" customHeight="1" x14ac:dyDescent="0.25">
      <c r="A103" s="78" t="s">
        <v>95</v>
      </c>
    </row>
    <row r="104" spans="1:1" ht="34.5" customHeight="1" x14ac:dyDescent="0.25">
      <c r="A104" s="78" t="s">
        <v>96</v>
      </c>
    </row>
    <row r="105" spans="1:1" ht="17.25" customHeight="1" x14ac:dyDescent="0.25">
      <c r="A105" s="75" t="s">
        <v>97</v>
      </c>
    </row>
    <row r="106" spans="1:1" ht="17.25" customHeight="1" x14ac:dyDescent="0.25">
      <c r="A106" s="78" t="s">
        <v>98</v>
      </c>
    </row>
    <row r="107" spans="1:1" ht="17.25" customHeight="1" x14ac:dyDescent="0.25">
      <c r="A107" s="78" t="s">
        <v>99</v>
      </c>
    </row>
    <row r="108" spans="1:1" ht="17.25" customHeight="1" x14ac:dyDescent="0.25">
      <c r="A108" s="78" t="s">
        <v>100</v>
      </c>
    </row>
    <row r="109" spans="1:1" ht="17.25" customHeight="1" x14ac:dyDescent="0.25">
      <c r="A109" s="78" t="s">
        <v>101</v>
      </c>
    </row>
    <row r="110" spans="1:1" ht="17.25" customHeight="1" x14ac:dyDescent="0.25">
      <c r="A110" s="78" t="s">
        <v>102</v>
      </c>
    </row>
    <row r="111" spans="1:1" ht="17.25" customHeight="1" x14ac:dyDescent="0.25">
      <c r="A111" s="78" t="s">
        <v>103</v>
      </c>
    </row>
    <row r="112" spans="1:1" ht="17.25" customHeight="1" x14ac:dyDescent="0.25">
      <c r="A112" s="83" t="s">
        <v>104</v>
      </c>
    </row>
    <row r="113" spans="1:1" ht="17.25" customHeight="1" x14ac:dyDescent="0.25">
      <c r="A113" s="78" t="s">
        <v>105</v>
      </c>
    </row>
    <row r="114" spans="1:1" ht="17.25" customHeight="1" x14ac:dyDescent="0.25">
      <c r="A114" s="75" t="s">
        <v>106</v>
      </c>
    </row>
    <row r="115" spans="1:1" ht="17.25" customHeight="1" x14ac:dyDescent="0.25">
      <c r="A115" s="78" t="s">
        <v>107</v>
      </c>
    </row>
    <row r="116" spans="1:1" ht="17.25" customHeight="1" x14ac:dyDescent="0.25">
      <c r="A116" s="78" t="s">
        <v>108</v>
      </c>
    </row>
    <row r="117" spans="1:1" ht="17.25" customHeight="1" x14ac:dyDescent="0.25">
      <c r="A117" s="75" t="s">
        <v>109</v>
      </c>
    </row>
    <row r="118" spans="1:1" ht="17.25" customHeight="1" x14ac:dyDescent="0.25">
      <c r="A118" s="78" t="s">
        <v>110</v>
      </c>
    </row>
    <row r="119" spans="1:1" ht="17.25" customHeight="1" x14ac:dyDescent="0.25">
      <c r="A119" s="78" t="s">
        <v>111</v>
      </c>
    </row>
    <row r="120" spans="1:1" ht="17.25" customHeight="1" x14ac:dyDescent="0.25">
      <c r="A120" s="78" t="s">
        <v>112</v>
      </c>
    </row>
    <row r="121" spans="1:1" ht="17.25" customHeight="1" x14ac:dyDescent="0.25">
      <c r="A121" s="83" t="s">
        <v>113</v>
      </c>
    </row>
    <row r="122" spans="1:1" ht="17.25" customHeight="1" x14ac:dyDescent="0.25">
      <c r="A122" s="75" t="s">
        <v>114</v>
      </c>
    </row>
    <row r="123" spans="1:1" ht="17.25" customHeight="1" x14ac:dyDescent="0.25">
      <c r="A123" s="75" t="s">
        <v>115</v>
      </c>
    </row>
    <row r="124" spans="1:1" ht="17.25" customHeight="1" x14ac:dyDescent="0.25">
      <c r="A124" s="78" t="s">
        <v>116</v>
      </c>
    </row>
    <row r="125" spans="1:1" ht="17.25" customHeight="1" x14ac:dyDescent="0.25">
      <c r="A125" s="78" t="s">
        <v>117</v>
      </c>
    </row>
    <row r="126" spans="1:1" ht="17.25" customHeight="1" x14ac:dyDescent="0.25">
      <c r="A126" s="78" t="s">
        <v>118</v>
      </c>
    </row>
    <row r="127" spans="1:1" ht="17.25" customHeight="1" x14ac:dyDescent="0.25">
      <c r="A127" s="78" t="s">
        <v>119</v>
      </c>
    </row>
    <row r="128" spans="1:1" ht="17.25" customHeight="1" x14ac:dyDescent="0.25">
      <c r="A128" s="78" t="s">
        <v>120</v>
      </c>
    </row>
    <row r="129" spans="1:1" ht="17.25" customHeight="1" x14ac:dyDescent="0.25">
      <c r="A129" s="83" t="s">
        <v>121</v>
      </c>
    </row>
    <row r="130" spans="1:1" ht="34.5" customHeight="1" x14ac:dyDescent="0.25">
      <c r="A130" s="78" t="s">
        <v>122</v>
      </c>
    </row>
    <row r="131" spans="1:1" ht="69" customHeight="1" x14ac:dyDescent="0.25">
      <c r="A131" s="78" t="s">
        <v>123</v>
      </c>
    </row>
    <row r="132" spans="1:1" ht="34.5" customHeight="1" x14ac:dyDescent="0.25">
      <c r="A132" s="78" t="s">
        <v>124</v>
      </c>
    </row>
    <row r="133" spans="1:1" ht="17.25" customHeight="1" x14ac:dyDescent="0.25">
      <c r="A133" s="83" t="s">
        <v>125</v>
      </c>
    </row>
    <row r="134" spans="1:1" ht="34.5" customHeight="1" x14ac:dyDescent="0.25">
      <c r="A134" s="75" t="s">
        <v>126</v>
      </c>
    </row>
    <row r="135" spans="1:1" ht="17.25" customHeight="1" x14ac:dyDescent="0.25">
      <c r="A135" s="75"/>
    </row>
    <row r="136" spans="1:1" ht="18.75" customHeight="1" x14ac:dyDescent="0.25">
      <c r="A136" s="76" t="s">
        <v>127</v>
      </c>
    </row>
    <row r="137" spans="1:1" ht="17.25" customHeight="1" x14ac:dyDescent="0.25">
      <c r="A137" s="78" t="s">
        <v>128</v>
      </c>
    </row>
    <row r="138" spans="1:1" ht="34.5" customHeight="1" x14ac:dyDescent="0.25">
      <c r="A138" s="80" t="s">
        <v>129</v>
      </c>
    </row>
    <row r="139" spans="1:1" ht="34.5" customHeight="1" x14ac:dyDescent="0.25">
      <c r="A139" s="80" t="s">
        <v>130</v>
      </c>
    </row>
    <row r="140" spans="1:1" ht="17.25" customHeight="1" x14ac:dyDescent="0.25">
      <c r="A140" s="79" t="s">
        <v>131</v>
      </c>
    </row>
    <row r="141" spans="1:1" ht="17.25" customHeight="1" x14ac:dyDescent="0.25">
      <c r="A141" s="84" t="s">
        <v>132</v>
      </c>
    </row>
    <row r="142" spans="1:1" ht="34.5" customHeight="1" x14ac:dyDescent="0.3">
      <c r="A142" s="81" t="s">
        <v>133</v>
      </c>
    </row>
    <row r="143" spans="1:1" ht="17.25" customHeight="1" x14ac:dyDescent="0.25">
      <c r="A143" s="80" t="s">
        <v>134</v>
      </c>
    </row>
    <row r="144" spans="1:1" ht="17.25" customHeight="1" x14ac:dyDescent="0.25">
      <c r="A144" s="80" t="s">
        <v>135</v>
      </c>
    </row>
    <row r="145" spans="1:1" ht="17.25" customHeight="1" x14ac:dyDescent="0.25">
      <c r="A145" s="84" t="s">
        <v>136</v>
      </c>
    </row>
    <row r="146" spans="1:1" ht="17.25" customHeight="1" x14ac:dyDescent="0.25">
      <c r="A146" s="79" t="s">
        <v>137</v>
      </c>
    </row>
    <row r="147" spans="1:1" ht="17.25" customHeight="1" x14ac:dyDescent="0.25">
      <c r="A147" s="84" t="s">
        <v>138</v>
      </c>
    </row>
    <row r="148" spans="1:1" ht="17.25" customHeight="1" x14ac:dyDescent="0.25">
      <c r="A148" s="80" t="s">
        <v>139</v>
      </c>
    </row>
    <row r="149" spans="1:1" ht="17.25" customHeight="1" x14ac:dyDescent="0.25">
      <c r="A149" s="80" t="s">
        <v>140</v>
      </c>
    </row>
    <row r="150" spans="1:1" ht="17.25" customHeight="1" x14ac:dyDescent="0.25">
      <c r="A150" s="80" t="s">
        <v>141</v>
      </c>
    </row>
    <row r="151" spans="1:1" ht="34.5" customHeight="1" x14ac:dyDescent="0.25">
      <c r="A151" s="84" t="s">
        <v>142</v>
      </c>
    </row>
    <row r="152" spans="1:1" ht="17.25" customHeight="1" x14ac:dyDescent="0.25">
      <c r="A152" s="79" t="s">
        <v>143</v>
      </c>
    </row>
    <row r="153" spans="1:1" ht="17.25" customHeight="1" x14ac:dyDescent="0.25">
      <c r="A153" s="80" t="s">
        <v>144</v>
      </c>
    </row>
    <row r="154" spans="1:1" ht="17.25" customHeight="1" x14ac:dyDescent="0.25">
      <c r="A154" s="80" t="s">
        <v>145</v>
      </c>
    </row>
    <row r="155" spans="1:1" ht="17.25" customHeight="1" x14ac:dyDescent="0.25">
      <c r="A155" s="80" t="s">
        <v>146</v>
      </c>
    </row>
    <row r="156" spans="1:1" ht="17.25" customHeight="1" x14ac:dyDescent="0.25">
      <c r="A156" s="80" t="s">
        <v>147</v>
      </c>
    </row>
    <row r="157" spans="1:1" ht="34.5" customHeight="1" x14ac:dyDescent="0.25">
      <c r="A157" s="80" t="s">
        <v>148</v>
      </c>
    </row>
    <row r="158" spans="1:1" ht="34.5" customHeight="1" x14ac:dyDescent="0.25">
      <c r="A158" s="80" t="s">
        <v>149</v>
      </c>
    </row>
    <row r="159" spans="1:1" ht="17.25" customHeight="1" x14ac:dyDescent="0.25">
      <c r="A159" s="79" t="s">
        <v>150</v>
      </c>
    </row>
    <row r="160" spans="1:1" ht="34.5" customHeight="1" x14ac:dyDescent="0.25">
      <c r="A160" s="80" t="s">
        <v>151</v>
      </c>
    </row>
    <row r="161" spans="1:1" ht="34.5" customHeight="1" x14ac:dyDescent="0.25">
      <c r="A161" s="80" t="s">
        <v>152</v>
      </c>
    </row>
    <row r="162" spans="1:1" ht="17.25" customHeight="1" x14ac:dyDescent="0.25">
      <c r="A162" s="80" t="s">
        <v>153</v>
      </c>
    </row>
    <row r="163" spans="1:1" ht="17.25" customHeight="1" x14ac:dyDescent="0.25">
      <c r="A163" s="79" t="s">
        <v>154</v>
      </c>
    </row>
    <row r="164" spans="1:1" ht="34.5" customHeight="1" x14ac:dyDescent="0.3">
      <c r="A164" s="81" t="s">
        <v>155</v>
      </c>
    </row>
    <row r="165" spans="1:1" ht="34.5" customHeight="1" x14ac:dyDescent="0.25">
      <c r="A165" s="80" t="s">
        <v>156</v>
      </c>
    </row>
    <row r="166" spans="1:1" ht="17.25" customHeight="1" x14ac:dyDescent="0.25">
      <c r="A166" s="79" t="s">
        <v>157</v>
      </c>
    </row>
    <row r="167" spans="1:1" ht="17.25" customHeight="1" x14ac:dyDescent="0.25">
      <c r="A167" s="80" t="s">
        <v>158</v>
      </c>
    </row>
    <row r="168" spans="1:1" ht="17.25" customHeight="1" x14ac:dyDescent="0.25">
      <c r="A168" s="79" t="s">
        <v>159</v>
      </c>
    </row>
    <row r="169" spans="1:1" ht="17.25" customHeight="1" x14ac:dyDescent="0.3">
      <c r="A169" s="81" t="s">
        <v>160</v>
      </c>
    </row>
    <row r="170" spans="1:1" ht="17.25" customHeight="1" x14ac:dyDescent="0.3">
      <c r="A170" s="81"/>
    </row>
    <row r="171" spans="1:1" ht="17.25" customHeight="1" x14ac:dyDescent="0.3">
      <c r="A171" s="81"/>
    </row>
    <row r="172" spans="1:1" ht="17.25" customHeight="1" x14ac:dyDescent="0.3">
      <c r="A172" s="81"/>
    </row>
    <row r="173" spans="1:1" ht="17.25" customHeight="1" x14ac:dyDescent="0.3">
      <c r="A173" s="81"/>
    </row>
    <row r="174" spans="1:1" ht="17.25" customHeight="1" x14ac:dyDescent="0.3">
      <c r="A174" s="81"/>
    </row>
  </sheetData>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3" zoomScale="80" zoomScaleNormal="80" workbookViewId="0">
      <selection activeCell="F11" sqref="F11"/>
    </sheetView>
  </sheetViews>
  <sheetFormatPr baseColWidth="10" defaultColWidth="9.140625" defaultRowHeight="15" x14ac:dyDescent="0.25"/>
  <cols>
    <col min="1" max="1" width="9.140625" customWidth="1"/>
    <col min="2" max="10" width="12.42578125" customWidth="1"/>
    <col min="11" max="18" width="9.140625"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120" t="s">
        <v>162</v>
      </c>
      <c r="E6" s="121"/>
      <c r="F6" s="121"/>
      <c r="G6" s="121"/>
      <c r="H6" s="121"/>
      <c r="I6" s="6"/>
      <c r="J6" s="7"/>
    </row>
    <row r="7" spans="2:10" ht="26.25" customHeight="1" x14ac:dyDescent="0.25">
      <c r="B7" s="5"/>
      <c r="C7" s="6"/>
      <c r="D7" s="6"/>
      <c r="E7" s="6"/>
      <c r="F7" s="10" t="s">
        <v>188</v>
      </c>
      <c r="G7" s="6"/>
      <c r="H7" s="6"/>
      <c r="I7" s="6"/>
      <c r="J7" s="7"/>
    </row>
    <row r="8" spans="2:10" ht="26.25" customHeight="1" x14ac:dyDescent="0.25">
      <c r="B8" s="5"/>
      <c r="C8" s="6"/>
      <c r="D8" s="6"/>
      <c r="E8" s="6"/>
      <c r="F8" s="10" t="s">
        <v>191</v>
      </c>
      <c r="G8" s="6"/>
      <c r="H8" s="6"/>
      <c r="I8" s="6"/>
      <c r="J8" s="7"/>
    </row>
    <row r="9" spans="2:10" ht="21" customHeight="1" x14ac:dyDescent="0.25">
      <c r="B9" s="5"/>
      <c r="C9" s="6"/>
      <c r="D9" s="6"/>
      <c r="E9" s="6"/>
      <c r="F9" s="11" t="s">
        <v>1053</v>
      </c>
      <c r="G9" s="6"/>
      <c r="H9" s="6"/>
      <c r="I9" s="6"/>
      <c r="J9" s="7"/>
    </row>
    <row r="10" spans="2:10" ht="21" customHeight="1" x14ac:dyDescent="0.25">
      <c r="B10" s="5"/>
      <c r="C10" s="6"/>
      <c r="D10" s="6"/>
      <c r="E10" s="6"/>
      <c r="F10" s="11" t="s">
        <v>1054</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163</v>
      </c>
      <c r="G22" s="6"/>
      <c r="H22" s="6"/>
      <c r="I22" s="6"/>
      <c r="J22" s="7"/>
    </row>
    <row r="23" spans="2:10" x14ac:dyDescent="0.25">
      <c r="B23" s="5"/>
      <c r="C23" s="6"/>
      <c r="D23" s="6"/>
      <c r="E23" s="6"/>
      <c r="F23" s="13"/>
      <c r="G23" s="6"/>
      <c r="H23" s="6"/>
      <c r="I23" s="6"/>
      <c r="J23" s="7"/>
    </row>
    <row r="24" spans="2:10" x14ac:dyDescent="0.25">
      <c r="B24" s="5"/>
      <c r="C24" s="6"/>
      <c r="D24" s="123" t="s">
        <v>164</v>
      </c>
      <c r="E24" s="121"/>
      <c r="F24" s="121"/>
      <c r="G24" s="121"/>
      <c r="H24" s="121"/>
      <c r="I24" s="6"/>
      <c r="J24" s="7"/>
    </row>
    <row r="25" spans="2:10" x14ac:dyDescent="0.25">
      <c r="B25" s="5"/>
      <c r="C25" s="6"/>
      <c r="D25" s="6"/>
      <c r="H25" s="6"/>
      <c r="I25" s="6"/>
      <c r="J25" s="7"/>
    </row>
    <row r="26" spans="2:10" x14ac:dyDescent="0.25">
      <c r="B26" s="5"/>
      <c r="C26" s="6"/>
      <c r="D26" s="123" t="s">
        <v>165</v>
      </c>
      <c r="E26" s="121"/>
      <c r="F26" s="121"/>
      <c r="G26" s="121"/>
      <c r="H26" s="121"/>
      <c r="I26" s="6"/>
      <c r="J26" s="7"/>
    </row>
    <row r="27" spans="2:10" x14ac:dyDescent="0.25">
      <c r="B27" s="5"/>
      <c r="C27" s="6"/>
      <c r="D27" s="14"/>
      <c r="E27" s="14"/>
      <c r="F27" s="14"/>
      <c r="G27" s="14"/>
      <c r="H27" s="14"/>
      <c r="I27" s="6"/>
      <c r="J27" s="7"/>
    </row>
    <row r="28" spans="2:10" x14ac:dyDescent="0.25">
      <c r="B28" s="5"/>
      <c r="C28" s="6"/>
      <c r="D28" s="123" t="s">
        <v>166</v>
      </c>
      <c r="E28" s="121"/>
      <c r="F28" s="121"/>
      <c r="G28" s="121"/>
      <c r="H28" s="121"/>
      <c r="I28" s="6"/>
      <c r="J28" s="7"/>
    </row>
    <row r="29" spans="2:10" x14ac:dyDescent="0.25">
      <c r="B29" s="5"/>
      <c r="C29" s="6"/>
      <c r="D29" s="14"/>
      <c r="E29" s="14"/>
      <c r="F29" s="14"/>
      <c r="G29" s="14"/>
      <c r="H29" s="14"/>
      <c r="I29" s="6"/>
      <c r="J29" s="7"/>
    </row>
    <row r="30" spans="2:10" x14ac:dyDescent="0.25">
      <c r="B30" s="5"/>
      <c r="C30" s="6"/>
      <c r="D30" s="123" t="s">
        <v>167</v>
      </c>
      <c r="E30" s="121"/>
      <c r="F30" s="121"/>
      <c r="G30" s="121"/>
      <c r="H30" s="121"/>
      <c r="I30" s="6"/>
      <c r="J30" s="7"/>
    </row>
    <row r="31" spans="2:10" x14ac:dyDescent="0.25">
      <c r="B31" s="5"/>
      <c r="C31" s="6"/>
      <c r="D31" s="14"/>
      <c r="E31" s="14"/>
      <c r="F31" s="14"/>
      <c r="G31" s="14"/>
      <c r="H31" s="14"/>
      <c r="I31" s="6"/>
      <c r="J31" s="7"/>
    </row>
    <row r="32" spans="2:10" x14ac:dyDescent="0.25">
      <c r="B32" s="5"/>
      <c r="C32" s="6"/>
      <c r="D32" s="123" t="s">
        <v>168</v>
      </c>
      <c r="E32" s="121"/>
      <c r="F32" s="121"/>
      <c r="G32" s="121"/>
      <c r="H32" s="121"/>
      <c r="I32" s="6"/>
      <c r="J32" s="7"/>
    </row>
    <row r="33" spans="2:10" x14ac:dyDescent="0.25">
      <c r="B33" s="5"/>
      <c r="C33" s="6"/>
      <c r="I33" s="6"/>
      <c r="J33" s="7"/>
    </row>
    <row r="34" spans="2:10" x14ac:dyDescent="0.25">
      <c r="B34" s="5"/>
      <c r="C34" s="6"/>
      <c r="D34" s="123" t="s">
        <v>169</v>
      </c>
      <c r="E34" s="121"/>
      <c r="F34" s="121"/>
      <c r="G34" s="121"/>
      <c r="H34" s="121"/>
      <c r="I34" s="6"/>
      <c r="J34" s="7"/>
    </row>
    <row r="35" spans="2:10" x14ac:dyDescent="0.25">
      <c r="B35" s="5"/>
      <c r="C35" s="6"/>
      <c r="D35" s="6"/>
      <c r="E35" s="6"/>
      <c r="F35" s="6"/>
      <c r="G35" s="6"/>
      <c r="H35" s="6"/>
      <c r="I35" s="6"/>
      <c r="J35" s="7"/>
    </row>
    <row r="36" spans="2:10" x14ac:dyDescent="0.25">
      <c r="B36" s="5"/>
      <c r="C36" s="6"/>
      <c r="D36" s="122" t="s">
        <v>170</v>
      </c>
      <c r="E36" s="121"/>
      <c r="F36" s="121"/>
      <c r="G36" s="121"/>
      <c r="H36" s="121"/>
      <c r="I36" s="6"/>
      <c r="J36" s="7"/>
    </row>
    <row r="37" spans="2:10" x14ac:dyDescent="0.25">
      <c r="B37" s="5"/>
      <c r="C37" s="6"/>
      <c r="D37" s="6"/>
      <c r="E37" s="6"/>
      <c r="F37" s="13"/>
      <c r="G37" s="6"/>
      <c r="H37" s="6"/>
      <c r="I37" s="6"/>
      <c r="J37" s="7"/>
    </row>
    <row r="38" spans="2:10" x14ac:dyDescent="0.25">
      <c r="B38" s="5"/>
      <c r="C38" s="6"/>
      <c r="D38" s="122" t="s">
        <v>171</v>
      </c>
      <c r="E38" s="121"/>
      <c r="F38" s="121"/>
      <c r="G38" s="121"/>
      <c r="H38" s="121"/>
      <c r="I38" s="6"/>
      <c r="J38" s="7"/>
    </row>
    <row r="39" spans="2:10" x14ac:dyDescent="0.25">
      <c r="B39" s="5"/>
      <c r="C39" s="6"/>
      <c r="I39" s="6"/>
      <c r="J39" s="7"/>
    </row>
    <row r="40" spans="2:10" x14ac:dyDescent="0.25">
      <c r="B40" s="5"/>
      <c r="C40" s="6"/>
      <c r="D40" s="122" t="s">
        <v>172</v>
      </c>
      <c r="E40" s="121"/>
      <c r="F40" s="121"/>
      <c r="G40" s="121"/>
      <c r="H40" s="121"/>
      <c r="I40" s="6"/>
      <c r="J40" s="7"/>
    </row>
    <row r="41" spans="2:10" x14ac:dyDescent="0.25">
      <c r="B41" s="5"/>
      <c r="C41" s="6"/>
      <c r="D41" s="6"/>
      <c r="E41" s="14"/>
      <c r="F41" s="14"/>
      <c r="G41" s="14"/>
      <c r="H41" s="14"/>
      <c r="I41" s="6"/>
      <c r="J41" s="7"/>
    </row>
    <row r="42" spans="2:10" x14ac:dyDescent="0.25">
      <c r="B42" s="5"/>
      <c r="C42" s="6"/>
      <c r="D42" s="122" t="s">
        <v>173</v>
      </c>
      <c r="E42" s="121"/>
      <c r="F42" s="121"/>
      <c r="G42" s="121"/>
      <c r="H42" s="121"/>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zoomScale="80" zoomScaleNormal="80" workbookViewId="0">
      <selection activeCell="B207" sqref="B207"/>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52" customWidth="1"/>
    <col min="16" max="16384" width="8.85546875" style="52"/>
  </cols>
  <sheetData>
    <row r="1" spans="1:13" ht="31.5" customHeight="1" x14ac:dyDescent="0.25">
      <c r="A1" s="19" t="s">
        <v>174</v>
      </c>
      <c r="B1" s="19"/>
      <c r="C1" s="20"/>
      <c r="D1" s="20"/>
      <c r="E1" s="20"/>
      <c r="F1" s="105" t="s">
        <v>175</v>
      </c>
      <c r="H1" s="20"/>
      <c r="I1" s="19"/>
      <c r="J1" s="20"/>
      <c r="K1" s="20"/>
      <c r="L1" s="20"/>
      <c r="M1" s="20"/>
    </row>
    <row r="2" spans="1:13" ht="15.75" customHeight="1" thickBot="1" x14ac:dyDescent="0.3">
      <c r="A2" s="20"/>
      <c r="B2" s="21"/>
      <c r="C2" s="21"/>
      <c r="D2" s="20"/>
      <c r="E2" s="20"/>
      <c r="F2" s="20"/>
      <c r="H2" s="20"/>
      <c r="L2" s="20"/>
      <c r="M2" s="20"/>
    </row>
    <row r="3" spans="1:13" ht="19.5" customHeight="1" thickBot="1" x14ac:dyDescent="0.3">
      <c r="A3" s="23"/>
      <c r="B3" s="24" t="s">
        <v>176</v>
      </c>
      <c r="C3" s="25" t="s">
        <v>373</v>
      </c>
      <c r="D3" s="23"/>
      <c r="E3" s="23"/>
      <c r="F3" s="20"/>
      <c r="G3" s="23"/>
      <c r="H3" s="20"/>
      <c r="L3" s="20"/>
      <c r="M3" s="20"/>
    </row>
    <row r="4" spans="1:13" ht="15.75" customHeight="1" thickBot="1" x14ac:dyDescent="0.3">
      <c r="H4" s="20"/>
      <c r="L4" s="20"/>
      <c r="M4" s="20"/>
    </row>
    <row r="5" spans="1:13" ht="18.75" customHeight="1" x14ac:dyDescent="0.25">
      <c r="A5" s="26"/>
      <c r="B5" s="27" t="s">
        <v>177</v>
      </c>
      <c r="C5" s="26"/>
      <c r="E5" s="28"/>
      <c r="F5" s="28"/>
      <c r="H5" s="20"/>
      <c r="L5" s="20"/>
      <c r="M5" s="20"/>
    </row>
    <row r="6" spans="1:13" x14ac:dyDescent="0.25">
      <c r="B6" s="30" t="s">
        <v>178</v>
      </c>
      <c r="C6" s="28"/>
      <c r="D6" s="28"/>
      <c r="H6" s="20"/>
      <c r="L6" s="20"/>
      <c r="M6" s="20"/>
    </row>
    <row r="7" spans="1:13" x14ac:dyDescent="0.25">
      <c r="B7" s="29" t="s">
        <v>179</v>
      </c>
      <c r="C7" s="28"/>
      <c r="D7" s="28"/>
      <c r="H7" s="20"/>
      <c r="L7" s="20"/>
      <c r="M7" s="20"/>
    </row>
    <row r="8" spans="1:13" x14ac:dyDescent="0.25">
      <c r="B8" s="29" t="s">
        <v>180</v>
      </c>
      <c r="C8" s="28"/>
      <c r="D8" s="28"/>
      <c r="F8" s="22" t="s">
        <v>181</v>
      </c>
      <c r="H8" s="20"/>
      <c r="L8" s="20"/>
      <c r="M8" s="20"/>
    </row>
    <row r="9" spans="1:13" x14ac:dyDescent="0.25">
      <c r="B9" s="30" t="s">
        <v>182</v>
      </c>
      <c r="H9" s="20"/>
      <c r="L9" s="20"/>
      <c r="M9" s="20"/>
    </row>
    <row r="10" spans="1:13" x14ac:dyDescent="0.25">
      <c r="B10" s="30" t="s">
        <v>183</v>
      </c>
      <c r="H10" s="20"/>
      <c r="L10" s="20"/>
      <c r="M10" s="20"/>
    </row>
    <row r="11" spans="1:13" ht="15.75" customHeight="1" thickBot="1" x14ac:dyDescent="0.3">
      <c r="B11" s="31" t="s">
        <v>184</v>
      </c>
      <c r="H11" s="20"/>
      <c r="L11" s="20"/>
      <c r="M11" s="20"/>
    </row>
    <row r="12" spans="1:13" x14ac:dyDescent="0.25">
      <c r="B12" s="32"/>
      <c r="H12" s="20"/>
      <c r="L12" s="20"/>
      <c r="M12" s="20"/>
    </row>
    <row r="13" spans="1:13" ht="37.5" customHeight="1" x14ac:dyDescent="0.25">
      <c r="A13" s="33" t="s">
        <v>185</v>
      </c>
      <c r="B13" s="33" t="s">
        <v>178</v>
      </c>
      <c r="C13" s="34"/>
      <c r="D13" s="34"/>
      <c r="E13" s="34"/>
      <c r="F13" s="34"/>
      <c r="G13" s="35"/>
      <c r="H13" s="20"/>
      <c r="L13" s="20"/>
      <c r="M13" s="20"/>
    </row>
    <row r="14" spans="1:13" x14ac:dyDescent="0.25">
      <c r="A14" s="22" t="s">
        <v>186</v>
      </c>
      <c r="B14" s="36" t="s">
        <v>187</v>
      </c>
      <c r="C14" s="104" t="s">
        <v>188</v>
      </c>
      <c r="E14" s="28"/>
      <c r="F14" s="28"/>
      <c r="H14" s="20"/>
      <c r="L14" s="20"/>
      <c r="M14" s="20"/>
    </row>
    <row r="15" spans="1:13" x14ac:dyDescent="0.25">
      <c r="A15" s="22" t="s">
        <v>189</v>
      </c>
      <c r="B15" s="36" t="s">
        <v>190</v>
      </c>
      <c r="C15" s="104" t="s">
        <v>191</v>
      </c>
      <c r="E15" s="28"/>
      <c r="F15" s="28"/>
      <c r="H15" s="20"/>
      <c r="L15" s="20"/>
      <c r="M15" s="20"/>
    </row>
    <row r="16" spans="1:13" x14ac:dyDescent="0.25">
      <c r="A16" s="22" t="s">
        <v>192</v>
      </c>
      <c r="B16" s="36" t="s">
        <v>193</v>
      </c>
      <c r="C16" s="104" t="s">
        <v>194</v>
      </c>
      <c r="E16" s="28"/>
      <c r="F16" s="28"/>
      <c r="H16" s="20"/>
      <c r="L16" s="20"/>
      <c r="M16" s="20"/>
    </row>
    <row r="17" spans="1:13" x14ac:dyDescent="0.25">
      <c r="A17" s="22" t="s">
        <v>195</v>
      </c>
      <c r="B17" s="36" t="s">
        <v>196</v>
      </c>
      <c r="C17" s="104" t="s">
        <v>197</v>
      </c>
      <c r="E17" s="28"/>
      <c r="F17" s="28"/>
      <c r="H17" s="20"/>
      <c r="L17" s="20"/>
      <c r="M17" s="20"/>
    </row>
    <row r="18" spans="1:13" outlineLevel="1" x14ac:dyDescent="0.25">
      <c r="A18" s="22" t="s">
        <v>198</v>
      </c>
      <c r="B18" s="37" t="s">
        <v>199</v>
      </c>
      <c r="C18" s="111" t="s">
        <v>200</v>
      </c>
      <c r="E18" s="28"/>
      <c r="F18" s="28"/>
      <c r="H18" s="20"/>
      <c r="L18" s="20"/>
      <c r="M18" s="20"/>
    </row>
    <row r="19" spans="1:13" outlineLevel="1" x14ac:dyDescent="0.25">
      <c r="A19" s="22" t="s">
        <v>201</v>
      </c>
      <c r="B19" s="37" t="s">
        <v>202</v>
      </c>
      <c r="C19" s="111" t="s">
        <v>203</v>
      </c>
      <c r="E19" s="28"/>
      <c r="F19" s="28"/>
      <c r="H19" s="20"/>
      <c r="L19" s="20"/>
      <c r="M19" s="20"/>
    </row>
    <row r="20" spans="1:13" outlineLevel="1" x14ac:dyDescent="0.25">
      <c r="A20" s="22" t="s">
        <v>204</v>
      </c>
      <c r="B20" s="37"/>
      <c r="E20" s="28"/>
      <c r="F20" s="28"/>
      <c r="H20" s="20"/>
      <c r="L20" s="20"/>
      <c r="M20" s="20"/>
    </row>
    <row r="21" spans="1:13" outlineLevel="1" x14ac:dyDescent="0.25">
      <c r="A21" s="22" t="s">
        <v>205</v>
      </c>
      <c r="B21" s="37"/>
      <c r="E21" s="28"/>
      <c r="F21" s="28"/>
      <c r="H21" s="20"/>
      <c r="L21" s="20"/>
      <c r="M21" s="20"/>
    </row>
    <row r="22" spans="1:13" outlineLevel="1" x14ac:dyDescent="0.25">
      <c r="A22" s="22" t="s">
        <v>206</v>
      </c>
      <c r="B22" s="37"/>
      <c r="E22" s="28"/>
      <c r="F22" s="28"/>
      <c r="H22" s="20"/>
      <c r="L22" s="20"/>
      <c r="M22" s="20"/>
    </row>
    <row r="23" spans="1:13" outlineLevel="1" x14ac:dyDescent="0.25">
      <c r="A23" s="22" t="s">
        <v>207</v>
      </c>
      <c r="B23" s="37"/>
      <c r="E23" s="28"/>
      <c r="F23" s="28"/>
      <c r="H23" s="20"/>
      <c r="L23" s="20"/>
      <c r="M23" s="20"/>
    </row>
    <row r="24" spans="1:13" outlineLevel="1" x14ac:dyDescent="0.25">
      <c r="A24" s="22" t="s">
        <v>208</v>
      </c>
      <c r="B24" s="37"/>
      <c r="E24" s="28"/>
      <c r="F24" s="28"/>
      <c r="H24" s="20"/>
      <c r="L24" s="20"/>
      <c r="M24" s="20"/>
    </row>
    <row r="25" spans="1:13" outlineLevel="1" x14ac:dyDescent="0.25">
      <c r="A25" s="22" t="s">
        <v>209</v>
      </c>
      <c r="B25" s="37"/>
      <c r="E25" s="28"/>
      <c r="F25" s="28"/>
      <c r="H25" s="20"/>
      <c r="L25" s="20"/>
      <c r="M25" s="20"/>
    </row>
    <row r="26" spans="1:13" ht="18.75" customHeight="1" x14ac:dyDescent="0.25">
      <c r="A26" s="34"/>
      <c r="B26" s="33" t="s">
        <v>179</v>
      </c>
      <c r="C26" s="34"/>
      <c r="D26" s="34"/>
      <c r="E26" s="34"/>
      <c r="F26" s="34"/>
      <c r="G26" s="35"/>
      <c r="H26" s="20"/>
      <c r="L26" s="20"/>
      <c r="M26" s="20"/>
    </row>
    <row r="27" spans="1:13" x14ac:dyDescent="0.25">
      <c r="A27" s="22" t="s">
        <v>210</v>
      </c>
      <c r="B27" s="38" t="s">
        <v>211</v>
      </c>
      <c r="C27" s="104" t="s">
        <v>212</v>
      </c>
      <c r="D27" s="39"/>
      <c r="E27" s="39"/>
      <c r="F27" s="39"/>
      <c r="H27" s="20"/>
      <c r="L27" s="20"/>
      <c r="M27" s="20"/>
    </row>
    <row r="28" spans="1:13" x14ac:dyDescent="0.25">
      <c r="A28" s="22" t="s">
        <v>213</v>
      </c>
      <c r="B28" s="106" t="s">
        <v>214</v>
      </c>
      <c r="C28" s="104" t="s">
        <v>212</v>
      </c>
      <c r="D28" s="39"/>
      <c r="E28" s="39"/>
      <c r="F28" s="39"/>
      <c r="H28" s="20"/>
      <c r="L28" s="20"/>
      <c r="M28" s="22" t="s">
        <v>212</v>
      </c>
    </row>
    <row r="29" spans="1:13" x14ac:dyDescent="0.25">
      <c r="A29" s="22" t="s">
        <v>215</v>
      </c>
      <c r="B29" s="38" t="s">
        <v>216</v>
      </c>
      <c r="C29" s="104" t="s">
        <v>212</v>
      </c>
      <c r="E29" s="39"/>
      <c r="F29" s="39"/>
      <c r="H29" s="20"/>
      <c r="L29" s="20"/>
      <c r="M29" s="22" t="s">
        <v>217</v>
      </c>
    </row>
    <row r="30" spans="1:13" ht="30" customHeight="1" outlineLevel="1" x14ac:dyDescent="0.25">
      <c r="A30" s="22" t="s">
        <v>218</v>
      </c>
      <c r="B30" s="38" t="s">
        <v>219</v>
      </c>
      <c r="C30" s="104"/>
      <c r="E30" s="39"/>
      <c r="F30" s="39"/>
      <c r="H30" s="20"/>
      <c r="L30" s="20"/>
      <c r="M30" s="22" t="s">
        <v>220</v>
      </c>
    </row>
    <row r="31" spans="1:13" outlineLevel="1" x14ac:dyDescent="0.25">
      <c r="A31" s="22" t="s">
        <v>221</v>
      </c>
      <c r="B31" s="38"/>
      <c r="E31" s="39"/>
      <c r="F31" s="39"/>
      <c r="H31" s="20"/>
      <c r="L31" s="20"/>
      <c r="M31" s="20"/>
    </row>
    <row r="32" spans="1:13" outlineLevel="1" x14ac:dyDescent="0.25">
      <c r="A32" s="22" t="s">
        <v>222</v>
      </c>
      <c r="B32" s="38"/>
      <c r="E32" s="39"/>
      <c r="F32" s="39"/>
      <c r="H32" s="20"/>
      <c r="L32" s="20"/>
      <c r="M32" s="20"/>
    </row>
    <row r="33" spans="1:14" outlineLevel="1" x14ac:dyDescent="0.25">
      <c r="A33" s="22" t="s">
        <v>223</v>
      </c>
      <c r="B33" s="38"/>
      <c r="E33" s="39"/>
      <c r="F33" s="39"/>
      <c r="H33" s="20"/>
      <c r="L33" s="20"/>
      <c r="M33" s="20"/>
    </row>
    <row r="34" spans="1:14" outlineLevel="1" x14ac:dyDescent="0.25">
      <c r="A34" s="22" t="s">
        <v>224</v>
      </c>
      <c r="B34" s="38"/>
      <c r="E34" s="39"/>
      <c r="F34" s="39"/>
      <c r="H34" s="20"/>
      <c r="L34" s="20"/>
      <c r="M34" s="20"/>
    </row>
    <row r="35" spans="1:14" outlineLevel="1" x14ac:dyDescent="0.25">
      <c r="A35" s="22" t="s">
        <v>225</v>
      </c>
      <c r="B35" s="40"/>
      <c r="E35" s="39"/>
      <c r="F35" s="39"/>
      <c r="H35" s="20"/>
      <c r="L35" s="20"/>
      <c r="M35" s="20"/>
    </row>
    <row r="36" spans="1:14" ht="18.75" customHeight="1" x14ac:dyDescent="0.25">
      <c r="A36" s="33"/>
      <c r="B36" s="33" t="s">
        <v>180</v>
      </c>
      <c r="C36" s="33"/>
      <c r="D36" s="34"/>
      <c r="E36" s="34"/>
      <c r="F36" s="34"/>
      <c r="G36" s="35"/>
      <c r="H36" s="20"/>
      <c r="L36" s="20"/>
      <c r="M36" s="20"/>
    </row>
    <row r="37" spans="1:14" ht="15" customHeight="1" x14ac:dyDescent="0.25">
      <c r="A37" s="41"/>
      <c r="B37" s="42" t="s">
        <v>226</v>
      </c>
      <c r="C37" s="41" t="s">
        <v>227</v>
      </c>
      <c r="D37" s="43"/>
      <c r="E37" s="43"/>
      <c r="F37" s="43"/>
      <c r="G37" s="44"/>
      <c r="H37" s="20"/>
      <c r="L37" s="20"/>
      <c r="M37" s="20"/>
    </row>
    <row r="38" spans="1:14" x14ac:dyDescent="0.25">
      <c r="A38" s="22" t="s">
        <v>228</v>
      </c>
      <c r="B38" s="39" t="s">
        <v>229</v>
      </c>
      <c r="C38" s="115">
        <v>23639.940341149999</v>
      </c>
      <c r="F38" s="39"/>
      <c r="H38" s="20"/>
      <c r="L38" s="20"/>
      <c r="M38" s="20"/>
    </row>
    <row r="39" spans="1:14" x14ac:dyDescent="0.25">
      <c r="A39" s="22" t="s">
        <v>230</v>
      </c>
      <c r="B39" s="39" t="s">
        <v>231</v>
      </c>
      <c r="C39" s="115">
        <v>20700</v>
      </c>
      <c r="F39" s="39"/>
      <c r="H39" s="20"/>
      <c r="L39" s="20"/>
      <c r="M39" s="20"/>
      <c r="N39" s="52"/>
    </row>
    <row r="40" spans="1:14" outlineLevel="1" x14ac:dyDescent="0.25">
      <c r="A40" s="22" t="s">
        <v>232</v>
      </c>
      <c r="B40" s="45" t="s">
        <v>233</v>
      </c>
      <c r="C40" s="115" t="s">
        <v>234</v>
      </c>
      <c r="F40" s="39"/>
      <c r="H40" s="20"/>
      <c r="L40" s="20"/>
      <c r="M40" s="20"/>
      <c r="N40" s="52"/>
    </row>
    <row r="41" spans="1:14" outlineLevel="1" x14ac:dyDescent="0.25">
      <c r="A41" s="22" t="s">
        <v>235</v>
      </c>
      <c r="B41" s="45" t="s">
        <v>236</v>
      </c>
      <c r="C41" s="115" t="s">
        <v>234</v>
      </c>
      <c r="F41" s="39"/>
      <c r="H41" s="20"/>
      <c r="L41" s="20"/>
      <c r="M41" s="20"/>
      <c r="N41" s="52"/>
    </row>
    <row r="42" spans="1:14" outlineLevel="1" x14ac:dyDescent="0.25">
      <c r="A42" s="22" t="s">
        <v>237</v>
      </c>
      <c r="B42" s="45"/>
      <c r="C42" s="88"/>
      <c r="F42" s="39"/>
      <c r="H42" s="20"/>
      <c r="L42" s="20"/>
      <c r="M42" s="20"/>
      <c r="N42" s="52"/>
    </row>
    <row r="43" spans="1:14" outlineLevel="1" x14ac:dyDescent="0.25">
      <c r="A43" s="52" t="s">
        <v>238</v>
      </c>
      <c r="B43" s="39"/>
      <c r="F43" s="39"/>
      <c r="H43" s="20"/>
      <c r="L43" s="20"/>
      <c r="M43" s="20"/>
      <c r="N43" s="52"/>
    </row>
    <row r="44" spans="1:14" ht="15" customHeight="1" x14ac:dyDescent="0.25">
      <c r="A44" s="41"/>
      <c r="B44" s="41" t="s">
        <v>239</v>
      </c>
      <c r="C44" s="41" t="s">
        <v>240</v>
      </c>
      <c r="D44" s="41" t="s">
        <v>241</v>
      </c>
      <c r="E44" s="41"/>
      <c r="F44" s="41" t="s">
        <v>242</v>
      </c>
      <c r="G44" s="41" t="s">
        <v>243</v>
      </c>
      <c r="I44" s="20"/>
      <c r="J44" s="20"/>
      <c r="K44" s="52"/>
      <c r="L44" s="52"/>
      <c r="M44" s="52"/>
      <c r="N44" s="52"/>
    </row>
    <row r="45" spans="1:14" x14ac:dyDescent="0.25">
      <c r="A45" s="22" t="s">
        <v>244</v>
      </c>
      <c r="B45" s="39" t="s">
        <v>245</v>
      </c>
      <c r="C45" s="116" t="s">
        <v>246</v>
      </c>
      <c r="D45" s="86">
        <f>IF(OR(C38="[For completion]",C39="[For completion]"),"Please complete G.3.1.1 and G.3.1.2",(C38/C39-1-MAX(C45,F45)))</f>
        <v>0.1420261034371979</v>
      </c>
      <c r="E45" s="86"/>
      <c r="F45" s="86"/>
      <c r="G45" s="22"/>
      <c r="H45" s="20"/>
      <c r="L45" s="20"/>
      <c r="M45" s="20"/>
      <c r="N45" s="52"/>
    </row>
    <row r="46" spans="1:14" outlineLevel="1" x14ac:dyDescent="0.25">
      <c r="A46" s="22" t="s">
        <v>248</v>
      </c>
      <c r="B46" s="37" t="s">
        <v>249</v>
      </c>
      <c r="C46" s="86"/>
      <c r="D46" s="86"/>
      <c r="E46" s="86"/>
      <c r="F46" s="86"/>
      <c r="G46" s="59"/>
      <c r="H46" s="20"/>
      <c r="L46" s="20"/>
      <c r="M46" s="20"/>
      <c r="N46" s="52"/>
    </row>
    <row r="47" spans="1:14" outlineLevel="1" x14ac:dyDescent="0.25">
      <c r="A47" s="22" t="s">
        <v>250</v>
      </c>
      <c r="B47" s="37" t="s">
        <v>251</v>
      </c>
      <c r="C47" s="86"/>
      <c r="D47" s="86"/>
      <c r="E47" s="86"/>
      <c r="F47" s="86"/>
      <c r="G47" s="59"/>
      <c r="H47" s="20"/>
      <c r="L47" s="20"/>
      <c r="M47" s="20"/>
      <c r="N47" s="52"/>
    </row>
    <row r="48" spans="1:14" outlineLevel="1" x14ac:dyDescent="0.25">
      <c r="A48" s="22" t="s">
        <v>252</v>
      </c>
      <c r="B48" s="37"/>
      <c r="C48" s="59"/>
      <c r="D48" s="59"/>
      <c r="E48" s="59"/>
      <c r="F48" s="59"/>
      <c r="G48" s="59"/>
      <c r="H48" s="20"/>
      <c r="L48" s="20"/>
      <c r="M48" s="20"/>
      <c r="N48" s="52"/>
    </row>
    <row r="49" spans="1:14" outlineLevel="1" x14ac:dyDescent="0.25">
      <c r="A49" s="22" t="s">
        <v>253</v>
      </c>
      <c r="B49" s="37"/>
      <c r="C49" s="59"/>
      <c r="D49" s="59"/>
      <c r="E49" s="59"/>
      <c r="F49" s="59"/>
      <c r="G49" s="59"/>
      <c r="H49" s="20"/>
      <c r="L49" s="20"/>
      <c r="M49" s="20"/>
      <c r="N49" s="52"/>
    </row>
    <row r="50" spans="1:14" outlineLevel="1" x14ac:dyDescent="0.25">
      <c r="A50" s="22" t="s">
        <v>254</v>
      </c>
      <c r="B50" s="37"/>
      <c r="C50" s="59"/>
      <c r="D50" s="59"/>
      <c r="E50" s="59"/>
      <c r="F50" s="59"/>
      <c r="G50" s="59"/>
      <c r="H50" s="20"/>
      <c r="L50" s="20"/>
      <c r="M50" s="20"/>
      <c r="N50" s="52"/>
    </row>
    <row r="51" spans="1:14" outlineLevel="1" x14ac:dyDescent="0.25">
      <c r="A51" s="22" t="s">
        <v>255</v>
      </c>
      <c r="B51" s="37"/>
      <c r="C51" s="59"/>
      <c r="D51" s="59"/>
      <c r="E51" s="59"/>
      <c r="F51" s="59"/>
      <c r="G51" s="59"/>
      <c r="H51" s="20"/>
      <c r="L51" s="20"/>
      <c r="M51" s="20"/>
      <c r="N51" s="52"/>
    </row>
    <row r="52" spans="1:14" ht="15" customHeight="1" x14ac:dyDescent="0.25">
      <c r="A52" s="41"/>
      <c r="B52" s="42" t="s">
        <v>256</v>
      </c>
      <c r="C52" s="41" t="s">
        <v>227</v>
      </c>
      <c r="D52" s="41"/>
      <c r="E52" s="43"/>
      <c r="F52" s="44" t="s">
        <v>257</v>
      </c>
      <c r="G52" s="44"/>
      <c r="H52" s="20"/>
      <c r="L52" s="20"/>
      <c r="M52" s="20"/>
      <c r="N52" s="52"/>
    </row>
    <row r="53" spans="1:14" x14ac:dyDescent="0.25">
      <c r="A53" s="22" t="s">
        <v>258</v>
      </c>
      <c r="B53" s="39" t="s">
        <v>259</v>
      </c>
      <c r="C53" s="115"/>
      <c r="E53" s="47"/>
      <c r="F53" s="95">
        <f>IF($C$58=0,"",IF(C53="[for completion]","",C53/$C$58))</f>
        <v>0</v>
      </c>
      <c r="G53" s="48"/>
      <c r="H53" s="20"/>
      <c r="L53" s="20"/>
      <c r="M53" s="20"/>
      <c r="N53" s="52"/>
    </row>
    <row r="54" spans="1:14" x14ac:dyDescent="0.25">
      <c r="A54" s="22" t="s">
        <v>260</v>
      </c>
      <c r="B54" s="39" t="s">
        <v>261</v>
      </c>
      <c r="C54" s="115">
        <v>19329.809447150001</v>
      </c>
      <c r="E54" s="47"/>
      <c r="F54" s="95">
        <f>IF($C$58=0,"",IF(C54="[for completion]","",C54/$C$58))</f>
        <v>0.81767589800142748</v>
      </c>
      <c r="G54" s="48"/>
      <c r="H54" s="20"/>
      <c r="L54" s="20"/>
      <c r="M54" s="20"/>
      <c r="N54" s="52"/>
    </row>
    <row r="55" spans="1:14" x14ac:dyDescent="0.25">
      <c r="A55" s="22" t="s">
        <v>262</v>
      </c>
      <c r="B55" s="39" t="s">
        <v>263</v>
      </c>
      <c r="C55" s="115"/>
      <c r="E55" s="47"/>
      <c r="F55" s="95">
        <f>IF($C$58=0,"",IF(C55="[for completion]","",C55/$C$58))</f>
        <v>0</v>
      </c>
      <c r="G55" s="48"/>
      <c r="H55" s="20"/>
      <c r="L55" s="20"/>
      <c r="M55" s="20"/>
      <c r="N55" s="52"/>
    </row>
    <row r="56" spans="1:14" x14ac:dyDescent="0.25">
      <c r="A56" s="22" t="s">
        <v>264</v>
      </c>
      <c r="B56" s="39" t="s">
        <v>265</v>
      </c>
      <c r="C56" s="115">
        <v>4310.1308939999999</v>
      </c>
      <c r="E56" s="47"/>
      <c r="F56" s="95">
        <f>IF($C$58=0,"",IF(C56="[for completion]","",C56/$C$58))</f>
        <v>0.18232410199857241</v>
      </c>
      <c r="G56" s="48"/>
      <c r="H56" s="20"/>
      <c r="L56" s="20"/>
      <c r="M56" s="20"/>
      <c r="N56" s="52"/>
    </row>
    <row r="57" spans="1:14" x14ac:dyDescent="0.25">
      <c r="A57" s="22" t="s">
        <v>266</v>
      </c>
      <c r="B57" s="22" t="s">
        <v>267</v>
      </c>
      <c r="C57" s="115"/>
      <c r="E57" s="47"/>
      <c r="F57" s="95">
        <f>IF($C$58=0,"",IF(C57="[for completion]","",C57/$C$58))</f>
        <v>0</v>
      </c>
      <c r="G57" s="48"/>
      <c r="H57" s="20"/>
      <c r="L57" s="20"/>
      <c r="M57" s="20"/>
      <c r="N57" s="52"/>
    </row>
    <row r="58" spans="1:14" x14ac:dyDescent="0.25">
      <c r="A58" s="22" t="s">
        <v>268</v>
      </c>
      <c r="B58" s="49" t="s">
        <v>269</v>
      </c>
      <c r="C58" s="90">
        <f>SUM(C53:C57)</f>
        <v>23639.940341150002</v>
      </c>
      <c r="D58" s="47"/>
      <c r="E58" s="47"/>
      <c r="F58" s="96">
        <f>SUM(F53:F57)</f>
        <v>0.99999999999999989</v>
      </c>
      <c r="G58" s="48"/>
      <c r="H58" s="20"/>
      <c r="L58" s="20"/>
      <c r="M58" s="20"/>
      <c r="N58" s="52"/>
    </row>
    <row r="59" spans="1:14" outlineLevel="1" x14ac:dyDescent="0.25">
      <c r="A59" s="22" t="s">
        <v>270</v>
      </c>
      <c r="B59" s="51" t="s">
        <v>271</v>
      </c>
      <c r="C59" s="88"/>
      <c r="E59" s="47"/>
      <c r="F59" s="95">
        <f t="shared" ref="F59:F64" si="0">IF($C$58=0,"",IF(C59="[for completion]","",C59/$C$58))</f>
        <v>0</v>
      </c>
      <c r="G59" s="48"/>
      <c r="H59" s="20"/>
      <c r="L59" s="20"/>
      <c r="M59" s="20"/>
      <c r="N59" s="52"/>
    </row>
    <row r="60" spans="1:14" outlineLevel="1" x14ac:dyDescent="0.25">
      <c r="A60" s="22" t="s">
        <v>272</v>
      </c>
      <c r="B60" s="51" t="s">
        <v>271</v>
      </c>
      <c r="C60" s="88"/>
      <c r="E60" s="47"/>
      <c r="F60" s="95">
        <f t="shared" si="0"/>
        <v>0</v>
      </c>
      <c r="G60" s="48"/>
      <c r="H60" s="20"/>
      <c r="L60" s="20"/>
      <c r="M60" s="20"/>
      <c r="N60" s="52"/>
    </row>
    <row r="61" spans="1:14" outlineLevel="1" x14ac:dyDescent="0.25">
      <c r="A61" s="22" t="s">
        <v>273</v>
      </c>
      <c r="B61" s="51" t="s">
        <v>271</v>
      </c>
      <c r="C61" s="88"/>
      <c r="E61" s="47"/>
      <c r="F61" s="95">
        <f t="shared" si="0"/>
        <v>0</v>
      </c>
      <c r="G61" s="48"/>
      <c r="H61" s="20"/>
      <c r="L61" s="20"/>
      <c r="M61" s="20"/>
      <c r="N61" s="52"/>
    </row>
    <row r="62" spans="1:14" outlineLevel="1" x14ac:dyDescent="0.25">
      <c r="A62" s="22" t="s">
        <v>274</v>
      </c>
      <c r="B62" s="51" t="s">
        <v>271</v>
      </c>
      <c r="C62" s="88"/>
      <c r="E62" s="47"/>
      <c r="F62" s="95">
        <f t="shared" si="0"/>
        <v>0</v>
      </c>
      <c r="G62" s="48"/>
      <c r="H62" s="20"/>
      <c r="L62" s="20"/>
      <c r="M62" s="20"/>
      <c r="N62" s="52"/>
    </row>
    <row r="63" spans="1:14" outlineLevel="1" x14ac:dyDescent="0.25">
      <c r="A63" s="22" t="s">
        <v>275</v>
      </c>
      <c r="B63" s="51" t="s">
        <v>271</v>
      </c>
      <c r="C63" s="88"/>
      <c r="E63" s="47"/>
      <c r="F63" s="95">
        <f t="shared" si="0"/>
        <v>0</v>
      </c>
      <c r="G63" s="48"/>
      <c r="H63" s="20"/>
      <c r="L63" s="20"/>
      <c r="M63" s="20"/>
      <c r="N63" s="52"/>
    </row>
    <row r="64" spans="1:14" outlineLevel="1" x14ac:dyDescent="0.25">
      <c r="A64" s="22" t="s">
        <v>276</v>
      </c>
      <c r="B64" s="51" t="s">
        <v>271</v>
      </c>
      <c r="C64" s="91"/>
      <c r="D64" s="52"/>
      <c r="E64" s="52"/>
      <c r="F64" s="95">
        <f t="shared" si="0"/>
        <v>0</v>
      </c>
      <c r="G64" s="50"/>
      <c r="H64" s="20"/>
      <c r="L64" s="20"/>
      <c r="M64" s="20"/>
      <c r="N64" s="52"/>
    </row>
    <row r="65" spans="1:14" ht="15" customHeight="1" x14ac:dyDescent="0.25">
      <c r="A65" s="41"/>
      <c r="B65" s="42" t="s">
        <v>277</v>
      </c>
      <c r="C65" s="85" t="s">
        <v>278</v>
      </c>
      <c r="D65" s="85" t="s">
        <v>279</v>
      </c>
      <c r="E65" s="43"/>
      <c r="F65" s="44" t="s">
        <v>280</v>
      </c>
      <c r="G65" s="53" t="s">
        <v>281</v>
      </c>
      <c r="H65" s="20"/>
      <c r="L65" s="20"/>
      <c r="M65" s="20"/>
      <c r="N65" s="52"/>
    </row>
    <row r="66" spans="1:14" x14ac:dyDescent="0.25">
      <c r="A66" s="22" t="s">
        <v>282</v>
      </c>
      <c r="B66" s="39" t="s">
        <v>283</v>
      </c>
      <c r="C66" s="117">
        <v>10.100161482690909</v>
      </c>
      <c r="D66" s="92" t="s">
        <v>234</v>
      </c>
      <c r="E66" s="36"/>
      <c r="F66" s="54"/>
      <c r="G66" s="55"/>
      <c r="H66" s="20"/>
      <c r="L66" s="20"/>
      <c r="M66" s="20"/>
      <c r="N66" s="52"/>
    </row>
    <row r="67" spans="1:14" x14ac:dyDescent="0.25">
      <c r="B67" s="39"/>
      <c r="E67" s="36"/>
      <c r="F67" s="54"/>
      <c r="G67" s="55"/>
      <c r="H67" s="20"/>
      <c r="L67" s="20"/>
      <c r="M67" s="20"/>
      <c r="N67" s="52"/>
    </row>
    <row r="68" spans="1:14" x14ac:dyDescent="0.25">
      <c r="B68" s="39" t="s">
        <v>284</v>
      </c>
      <c r="C68" s="36"/>
      <c r="D68" s="36"/>
      <c r="E68" s="36"/>
      <c r="F68" s="55"/>
      <c r="G68" s="55"/>
      <c r="H68" s="20"/>
      <c r="L68" s="20"/>
      <c r="M68" s="20"/>
      <c r="N68" s="52"/>
    </row>
    <row r="69" spans="1:14" x14ac:dyDescent="0.25">
      <c r="B69" s="39" t="s">
        <v>285</v>
      </c>
      <c r="E69" s="36"/>
      <c r="F69" s="55"/>
      <c r="G69" s="55"/>
      <c r="H69" s="20"/>
      <c r="L69" s="20"/>
      <c r="M69" s="20"/>
      <c r="N69" s="52"/>
    </row>
    <row r="70" spans="1:14" x14ac:dyDescent="0.25">
      <c r="A70" s="22" t="s">
        <v>286</v>
      </c>
      <c r="B70" s="18" t="s">
        <v>287</v>
      </c>
      <c r="C70" s="115">
        <v>3722.487564</v>
      </c>
      <c r="D70" s="88" t="s">
        <v>234</v>
      </c>
      <c r="E70" s="18"/>
      <c r="F70" s="95">
        <f t="shared" ref="F70:F76" si="1">IF($C$77=0,"",IF(C70="[for completion]","",C70/$C$77))</f>
        <v>0.15746603038249943</v>
      </c>
      <c r="G70" s="95" t="str">
        <f t="shared" ref="G70:G76" si="2">IF($D$77=0,"",IF(D70="[Mark as ND1 if not relevant]","",D70/$D$77))</f>
        <v/>
      </c>
      <c r="H70" s="20"/>
      <c r="L70" s="20"/>
      <c r="M70" s="20"/>
      <c r="N70" s="52"/>
    </row>
    <row r="71" spans="1:14" x14ac:dyDescent="0.25">
      <c r="A71" s="22" t="s">
        <v>288</v>
      </c>
      <c r="B71" s="18" t="s">
        <v>289</v>
      </c>
      <c r="C71" s="115">
        <v>1595.3186537300001</v>
      </c>
      <c r="D71" s="88" t="s">
        <v>234</v>
      </c>
      <c r="E71" s="18"/>
      <c r="F71" s="95">
        <f t="shared" si="1"/>
        <v>6.748403890652091E-2</v>
      </c>
      <c r="G71" s="95" t="str">
        <f t="shared" si="2"/>
        <v/>
      </c>
      <c r="H71" s="20"/>
      <c r="L71" s="20"/>
      <c r="M71" s="20"/>
      <c r="N71" s="52"/>
    </row>
    <row r="72" spans="1:14" x14ac:dyDescent="0.25">
      <c r="A72" s="22" t="s">
        <v>290</v>
      </c>
      <c r="B72" s="18" t="s">
        <v>291</v>
      </c>
      <c r="C72" s="115">
        <v>1490.8778</v>
      </c>
      <c r="D72" s="88" t="s">
        <v>234</v>
      </c>
      <c r="E72" s="18"/>
      <c r="F72" s="95">
        <f t="shared" si="1"/>
        <v>6.3066055941132459E-2</v>
      </c>
      <c r="G72" s="95" t="str">
        <f t="shared" si="2"/>
        <v/>
      </c>
      <c r="H72" s="20"/>
      <c r="L72" s="20"/>
      <c r="M72" s="20"/>
      <c r="N72" s="52"/>
    </row>
    <row r="73" spans="1:14" x14ac:dyDescent="0.25">
      <c r="A73" s="22" t="s">
        <v>292</v>
      </c>
      <c r="B73" s="18" t="s">
        <v>293</v>
      </c>
      <c r="C73" s="115">
        <v>1203.9641477499999</v>
      </c>
      <c r="D73" s="88" t="s">
        <v>234</v>
      </c>
      <c r="E73" s="18"/>
      <c r="F73" s="95">
        <f t="shared" si="1"/>
        <v>5.0929237991953036E-2</v>
      </c>
      <c r="G73" s="95" t="str">
        <f t="shared" si="2"/>
        <v/>
      </c>
      <c r="H73" s="20"/>
      <c r="L73" s="20"/>
      <c r="M73" s="20"/>
      <c r="N73" s="52"/>
    </row>
    <row r="74" spans="1:14" x14ac:dyDescent="0.25">
      <c r="A74" s="22" t="s">
        <v>294</v>
      </c>
      <c r="B74" s="18" t="s">
        <v>295</v>
      </c>
      <c r="C74" s="115">
        <v>1261.38198599</v>
      </c>
      <c r="D74" s="88" t="s">
        <v>234</v>
      </c>
      <c r="E74" s="18"/>
      <c r="F74" s="95">
        <f t="shared" si="1"/>
        <v>5.3358086686636622E-2</v>
      </c>
      <c r="G74" s="95" t="str">
        <f t="shared" si="2"/>
        <v/>
      </c>
      <c r="H74" s="20"/>
      <c r="L74" s="20"/>
      <c r="M74" s="20"/>
      <c r="N74" s="52"/>
    </row>
    <row r="75" spans="1:14" x14ac:dyDescent="0.25">
      <c r="A75" s="22" t="s">
        <v>296</v>
      </c>
      <c r="B75" s="18" t="s">
        <v>297</v>
      </c>
      <c r="C75" s="115">
        <v>4353.0245495400004</v>
      </c>
      <c r="D75" s="88" t="s">
        <v>234</v>
      </c>
      <c r="E75" s="18"/>
      <c r="F75" s="95">
        <f t="shared" si="1"/>
        <v>0.18413855901161891</v>
      </c>
      <c r="G75" s="95" t="str">
        <f t="shared" si="2"/>
        <v/>
      </c>
      <c r="H75" s="20"/>
      <c r="L75" s="20"/>
      <c r="M75" s="20"/>
      <c r="N75" s="52"/>
    </row>
    <row r="76" spans="1:14" x14ac:dyDescent="0.25">
      <c r="A76" s="22" t="s">
        <v>298</v>
      </c>
      <c r="B76" s="18" t="s">
        <v>299</v>
      </c>
      <c r="C76" s="115">
        <v>10012.885640140001</v>
      </c>
      <c r="D76" s="88" t="s">
        <v>234</v>
      </c>
      <c r="E76" s="18"/>
      <c r="F76" s="95">
        <f t="shared" si="1"/>
        <v>0.4235579910796386</v>
      </c>
      <c r="G76" s="95" t="str">
        <f t="shared" si="2"/>
        <v/>
      </c>
      <c r="H76" s="20"/>
      <c r="L76" s="20"/>
      <c r="M76" s="20"/>
      <c r="N76" s="52"/>
    </row>
    <row r="77" spans="1:14" x14ac:dyDescent="0.25">
      <c r="A77" s="22" t="s">
        <v>300</v>
      </c>
      <c r="B77" s="56" t="s">
        <v>269</v>
      </c>
      <c r="C77" s="90">
        <f>SUM(C70:C76)</f>
        <v>23639.940341150002</v>
      </c>
      <c r="D77" s="90">
        <f>SUM(D70:D76)</f>
        <v>0</v>
      </c>
      <c r="E77" s="39"/>
      <c r="F77" s="96">
        <f>SUM(F70:F76)</f>
        <v>1</v>
      </c>
      <c r="G77" s="96">
        <f>SUM(G70:G76)</f>
        <v>0</v>
      </c>
      <c r="H77" s="20"/>
      <c r="L77" s="20"/>
      <c r="M77" s="20"/>
      <c r="N77" s="52"/>
    </row>
    <row r="78" spans="1:14" outlineLevel="1" x14ac:dyDescent="0.25">
      <c r="A78" s="22" t="s">
        <v>301</v>
      </c>
      <c r="B78" s="57" t="s">
        <v>302</v>
      </c>
      <c r="C78" s="90"/>
      <c r="D78" s="90"/>
      <c r="E78" s="39"/>
      <c r="F78" s="95">
        <f>IF($C$77=0,"",IF(C78="[for completion]","",C78/$C$77))</f>
        <v>0</v>
      </c>
      <c r="G78" s="95" t="str">
        <f>IF($D$77=0,"",IF(D78="[for completion]","",D78/$D$77))</f>
        <v/>
      </c>
      <c r="H78" s="20"/>
      <c r="L78" s="20"/>
      <c r="M78" s="20"/>
      <c r="N78" s="52"/>
    </row>
    <row r="79" spans="1:14" outlineLevel="1" x14ac:dyDescent="0.25">
      <c r="A79" s="22" t="s">
        <v>303</v>
      </c>
      <c r="B79" s="57" t="s">
        <v>304</v>
      </c>
      <c r="C79" s="90"/>
      <c r="D79" s="90"/>
      <c r="E79" s="39"/>
      <c r="F79" s="95">
        <f>IF($C$77=0,"",IF(C79="[for completion]","",C79/$C$77))</f>
        <v>0</v>
      </c>
      <c r="G79" s="95" t="str">
        <f>IF($D$77=0,"",IF(D79="[for completion]","",D79/$D$77))</f>
        <v/>
      </c>
      <c r="H79" s="20"/>
      <c r="L79" s="20"/>
      <c r="M79" s="20"/>
      <c r="N79" s="52"/>
    </row>
    <row r="80" spans="1:14" outlineLevel="1" x14ac:dyDescent="0.25">
      <c r="A80" s="22" t="s">
        <v>305</v>
      </c>
      <c r="B80" s="57" t="s">
        <v>306</v>
      </c>
      <c r="C80" s="90"/>
      <c r="D80" s="90"/>
      <c r="E80" s="39"/>
      <c r="F80" s="95">
        <f>IF($C$77=0,"",IF(C80="[for completion]","",C80/$C$77))</f>
        <v>0</v>
      </c>
      <c r="G80" s="95" t="str">
        <f>IF($D$77=0,"",IF(D80="[for completion]","",D80/$D$77))</f>
        <v/>
      </c>
      <c r="H80" s="20"/>
      <c r="L80" s="20"/>
      <c r="M80" s="20"/>
      <c r="N80" s="52"/>
    </row>
    <row r="81" spans="1:14" outlineLevel="1" x14ac:dyDescent="0.25">
      <c r="A81" s="22" t="s">
        <v>307</v>
      </c>
      <c r="B81" s="57" t="s">
        <v>308</v>
      </c>
      <c r="C81" s="90"/>
      <c r="D81" s="90"/>
      <c r="E81" s="39"/>
      <c r="F81" s="95">
        <f>IF($C$77=0,"",IF(C81="[for completion]","",C81/$C$77))</f>
        <v>0</v>
      </c>
      <c r="G81" s="95" t="str">
        <f>IF($D$77=0,"",IF(D81="[for completion]","",D81/$D$77))</f>
        <v/>
      </c>
      <c r="H81" s="20"/>
      <c r="L81" s="20"/>
      <c r="M81" s="20"/>
      <c r="N81" s="52"/>
    </row>
    <row r="82" spans="1:14" outlineLevel="1" x14ac:dyDescent="0.25">
      <c r="A82" s="22" t="s">
        <v>309</v>
      </c>
      <c r="B82" s="57" t="s">
        <v>310</v>
      </c>
      <c r="C82" s="90"/>
      <c r="D82" s="90"/>
      <c r="E82" s="39"/>
      <c r="F82" s="95">
        <f>IF($C$77=0,"",IF(C82="[for completion]","",C82/$C$77))</f>
        <v>0</v>
      </c>
      <c r="G82" s="95" t="str">
        <f>IF($D$77=0,"",IF(D82="[for completion]","",D82/$D$77))</f>
        <v/>
      </c>
      <c r="H82" s="20"/>
      <c r="L82" s="20"/>
      <c r="M82" s="20"/>
      <c r="N82" s="52"/>
    </row>
    <row r="83" spans="1:14" outlineLevel="1" x14ac:dyDescent="0.25">
      <c r="A83" s="22" t="s">
        <v>311</v>
      </c>
      <c r="B83" s="57"/>
      <c r="C83" s="47"/>
      <c r="D83" s="47"/>
      <c r="E83" s="39"/>
      <c r="F83" s="48"/>
      <c r="G83" s="48"/>
      <c r="H83" s="20"/>
      <c r="L83" s="20"/>
      <c r="M83" s="20"/>
      <c r="N83" s="52"/>
    </row>
    <row r="84" spans="1:14" outlineLevel="1" x14ac:dyDescent="0.25">
      <c r="A84" s="22" t="s">
        <v>312</v>
      </c>
      <c r="B84" s="57"/>
      <c r="C84" s="47"/>
      <c r="D84" s="47"/>
      <c r="E84" s="39"/>
      <c r="F84" s="48"/>
      <c r="G84" s="48"/>
      <c r="H84" s="20"/>
      <c r="L84" s="20"/>
      <c r="M84" s="20"/>
      <c r="N84" s="52"/>
    </row>
    <row r="85" spans="1:14" outlineLevel="1" x14ac:dyDescent="0.25">
      <c r="A85" s="22" t="s">
        <v>313</v>
      </c>
      <c r="B85" s="57"/>
      <c r="C85" s="47"/>
      <c r="D85" s="47"/>
      <c r="E85" s="39"/>
      <c r="F85" s="48"/>
      <c r="G85" s="48"/>
      <c r="H85" s="20"/>
      <c r="L85" s="20"/>
      <c r="M85" s="20"/>
      <c r="N85" s="52"/>
    </row>
    <row r="86" spans="1:14" outlineLevel="1" x14ac:dyDescent="0.25">
      <c r="A86" s="22" t="s">
        <v>314</v>
      </c>
      <c r="B86" s="56"/>
      <c r="C86" s="47"/>
      <c r="D86" s="47"/>
      <c r="E86" s="39"/>
      <c r="F86" s="48">
        <f>IF($C$77=0,"",IF(C86="[for completion]","",C86/$C$77))</f>
        <v>0</v>
      </c>
      <c r="G86" s="48" t="str">
        <f>IF($D$77=0,"",IF(D86="[for completion]","",D86/$D$77))</f>
        <v/>
      </c>
      <c r="H86" s="20"/>
      <c r="L86" s="20"/>
      <c r="M86" s="20"/>
      <c r="N86" s="52"/>
    </row>
    <row r="87" spans="1:14" outlineLevel="1" x14ac:dyDescent="0.25">
      <c r="A87" s="22" t="s">
        <v>315</v>
      </c>
      <c r="B87" s="57"/>
      <c r="C87" s="47"/>
      <c r="D87" s="47"/>
      <c r="E87" s="39"/>
      <c r="F87" s="48">
        <f>IF($C$77=0,"",IF(C87="[for completion]","",C87/$C$77))</f>
        <v>0</v>
      </c>
      <c r="G87" s="48" t="str">
        <f>IF($D$77=0,"",IF(D87="[for completion]","",D87/$D$77))</f>
        <v/>
      </c>
      <c r="H87" s="20"/>
      <c r="L87" s="20"/>
      <c r="M87" s="20"/>
      <c r="N87" s="52"/>
    </row>
    <row r="88" spans="1:14" ht="15" customHeight="1" x14ac:dyDescent="0.25">
      <c r="A88" s="41"/>
      <c r="B88" s="42" t="s">
        <v>316</v>
      </c>
      <c r="C88" s="85" t="s">
        <v>317</v>
      </c>
      <c r="D88" s="85" t="s">
        <v>318</v>
      </c>
      <c r="E88" s="43"/>
      <c r="F88" s="44" t="s">
        <v>319</v>
      </c>
      <c r="G88" s="41" t="s">
        <v>320</v>
      </c>
      <c r="H88" s="20"/>
      <c r="L88" s="20"/>
      <c r="M88" s="20"/>
      <c r="N88" s="52"/>
    </row>
    <row r="89" spans="1:14" x14ac:dyDescent="0.25">
      <c r="A89" s="22" t="s">
        <v>321</v>
      </c>
      <c r="B89" s="39" t="s">
        <v>322</v>
      </c>
      <c r="C89" s="117">
        <v>2.114737608364186</v>
      </c>
      <c r="D89" s="92">
        <v>3.114737608364186</v>
      </c>
      <c r="E89" s="36"/>
      <c r="F89" s="101"/>
      <c r="G89" s="102"/>
      <c r="H89" s="20"/>
      <c r="L89" s="20"/>
      <c r="M89" s="20"/>
      <c r="N89" s="52"/>
    </row>
    <row r="90" spans="1:14" x14ac:dyDescent="0.25">
      <c r="B90" s="39"/>
      <c r="C90" s="92"/>
      <c r="D90" s="92"/>
      <c r="E90" s="36"/>
      <c r="F90" s="101"/>
      <c r="G90" s="102"/>
      <c r="H90" s="20"/>
      <c r="L90" s="20"/>
      <c r="M90" s="20"/>
      <c r="N90" s="52"/>
    </row>
    <row r="91" spans="1:14" x14ac:dyDescent="0.25">
      <c r="B91" s="39" t="s">
        <v>323</v>
      </c>
      <c r="C91" s="100"/>
      <c r="D91" s="100"/>
      <c r="E91" s="36"/>
      <c r="F91" s="102"/>
      <c r="G91" s="102"/>
      <c r="H91" s="20"/>
      <c r="L91" s="20"/>
      <c r="M91" s="20"/>
      <c r="N91" s="52"/>
    </row>
    <row r="92" spans="1:14" x14ac:dyDescent="0.25">
      <c r="A92" s="22" t="s">
        <v>324</v>
      </c>
      <c r="B92" s="39" t="s">
        <v>285</v>
      </c>
      <c r="C92" s="92"/>
      <c r="D92" s="92"/>
      <c r="E92" s="36"/>
      <c r="F92" s="102"/>
      <c r="G92" s="102"/>
      <c r="H92" s="20"/>
      <c r="L92" s="20"/>
      <c r="M92" s="20"/>
      <c r="N92" s="52"/>
    </row>
    <row r="93" spans="1:14" x14ac:dyDescent="0.25">
      <c r="A93" s="22" t="s">
        <v>325</v>
      </c>
      <c r="B93" s="18" t="s">
        <v>287</v>
      </c>
      <c r="C93" s="115">
        <v>4000</v>
      </c>
      <c r="D93" s="88">
        <v>4000</v>
      </c>
      <c r="E93" s="18"/>
      <c r="F93" s="95">
        <f t="shared" ref="F93:F99" si="3">IF($C$100=0,"",IF(C93="[for completion]","",IF(C93="","",C93/$C$100)))</f>
        <v>0.19323671497584541</v>
      </c>
      <c r="G93" s="95">
        <f t="shared" ref="G93:G99" si="4">IF($D$100=0,"",IF(D93="[Mark as ND1 if not relevant]","",IF(D93="","",D93/$D$100)))</f>
        <v>0.19323671497584541</v>
      </c>
      <c r="H93" s="20"/>
      <c r="L93" s="20"/>
      <c r="M93" s="20"/>
      <c r="N93" s="52"/>
    </row>
    <row r="94" spans="1:14" x14ac:dyDescent="0.25">
      <c r="A94" s="22" t="s">
        <v>326</v>
      </c>
      <c r="B94" s="18" t="s">
        <v>289</v>
      </c>
      <c r="C94" s="115">
        <v>5000</v>
      </c>
      <c r="D94" s="88">
        <v>5000</v>
      </c>
      <c r="E94" s="18"/>
      <c r="F94" s="95">
        <f t="shared" si="3"/>
        <v>0.24154589371980675</v>
      </c>
      <c r="G94" s="95">
        <f t="shared" si="4"/>
        <v>0.24154589371980675</v>
      </c>
      <c r="H94" s="20"/>
      <c r="L94" s="20"/>
      <c r="M94" s="20"/>
      <c r="N94" s="52"/>
    </row>
    <row r="95" spans="1:14" x14ac:dyDescent="0.25">
      <c r="A95" s="22" t="s">
        <v>327</v>
      </c>
      <c r="B95" s="18" t="s">
        <v>291</v>
      </c>
      <c r="C95" s="115">
        <v>5000</v>
      </c>
      <c r="D95" s="88">
        <v>5000</v>
      </c>
      <c r="E95" s="18"/>
      <c r="F95" s="95">
        <f t="shared" si="3"/>
        <v>0.24154589371980675</v>
      </c>
      <c r="G95" s="95">
        <f t="shared" si="4"/>
        <v>0.24154589371980675</v>
      </c>
      <c r="H95" s="20"/>
      <c r="L95" s="20"/>
      <c r="M95" s="20"/>
      <c r="N95" s="52"/>
    </row>
    <row r="96" spans="1:14" x14ac:dyDescent="0.25">
      <c r="A96" s="22" t="s">
        <v>328</v>
      </c>
      <c r="B96" s="18" t="s">
        <v>293</v>
      </c>
      <c r="C96" s="115">
        <v>5000</v>
      </c>
      <c r="D96" s="88">
        <v>5000</v>
      </c>
      <c r="E96" s="18"/>
      <c r="F96" s="95">
        <f t="shared" si="3"/>
        <v>0.24154589371980675</v>
      </c>
      <c r="G96" s="95">
        <f t="shared" si="4"/>
        <v>0.24154589371980675</v>
      </c>
      <c r="H96" s="20"/>
      <c r="L96" s="20"/>
      <c r="M96" s="20"/>
      <c r="N96" s="52"/>
    </row>
    <row r="97" spans="1:14" x14ac:dyDescent="0.25">
      <c r="A97" s="22" t="s">
        <v>329</v>
      </c>
      <c r="B97" s="18" t="s">
        <v>295</v>
      </c>
      <c r="C97" s="115">
        <v>1000</v>
      </c>
      <c r="D97" s="88">
        <v>1000</v>
      </c>
      <c r="E97" s="18"/>
      <c r="F97" s="95">
        <f t="shared" si="3"/>
        <v>4.8309178743961352E-2</v>
      </c>
      <c r="G97" s="95">
        <f t="shared" si="4"/>
        <v>4.8309178743961352E-2</v>
      </c>
      <c r="H97" s="20"/>
      <c r="L97" s="20"/>
      <c r="M97" s="20"/>
    </row>
    <row r="98" spans="1:14" x14ac:dyDescent="0.25">
      <c r="A98" s="22" t="s">
        <v>330</v>
      </c>
      <c r="B98" s="18" t="s">
        <v>297</v>
      </c>
      <c r="C98" s="115">
        <v>700</v>
      </c>
      <c r="D98" s="88">
        <v>700</v>
      </c>
      <c r="E98" s="18"/>
      <c r="F98" s="95">
        <f t="shared" si="3"/>
        <v>3.3816425120772944E-2</v>
      </c>
      <c r="G98" s="95">
        <f t="shared" si="4"/>
        <v>3.3816425120772944E-2</v>
      </c>
      <c r="H98" s="20"/>
      <c r="L98" s="20"/>
      <c r="M98" s="20"/>
    </row>
    <row r="99" spans="1:14" x14ac:dyDescent="0.25">
      <c r="A99" s="22" t="s">
        <v>331</v>
      </c>
      <c r="B99" s="18" t="s">
        <v>299</v>
      </c>
      <c r="C99" s="115">
        <v>0</v>
      </c>
      <c r="D99" s="88">
        <v>0</v>
      </c>
      <c r="E99" s="18"/>
      <c r="F99" s="95">
        <f t="shared" si="3"/>
        <v>0</v>
      </c>
      <c r="G99" s="95">
        <f t="shared" si="4"/>
        <v>0</v>
      </c>
      <c r="H99" s="20"/>
      <c r="L99" s="20"/>
      <c r="M99" s="20"/>
    </row>
    <row r="100" spans="1:14" x14ac:dyDescent="0.25">
      <c r="A100" s="22" t="s">
        <v>332</v>
      </c>
      <c r="B100" s="56" t="s">
        <v>269</v>
      </c>
      <c r="C100" s="90">
        <f>SUM(C93:C99)</f>
        <v>20700</v>
      </c>
      <c r="D100" s="90">
        <f>SUM(D93:D99)</f>
        <v>20700</v>
      </c>
      <c r="E100" s="39"/>
      <c r="F100" s="96">
        <f>SUM(F93:F99)</f>
        <v>1</v>
      </c>
      <c r="G100" s="96">
        <f>SUM(G93:G99)</f>
        <v>1</v>
      </c>
      <c r="H100" s="20"/>
      <c r="L100" s="20"/>
      <c r="M100" s="20"/>
    </row>
    <row r="101" spans="1:14" outlineLevel="1" x14ac:dyDescent="0.25">
      <c r="A101" s="22" t="s">
        <v>333</v>
      </c>
      <c r="B101" s="57" t="s">
        <v>302</v>
      </c>
      <c r="C101" s="90"/>
      <c r="D101" s="90"/>
      <c r="E101" s="39"/>
      <c r="F101" s="95">
        <f>IF($C$100=0,"",IF(C101="[for completion]","",C101/$C$100))</f>
        <v>0</v>
      </c>
      <c r="G101" s="95">
        <f>IF($D$100=0,"",IF(D101="[for completion]","",D101/$D$100))</f>
        <v>0</v>
      </c>
      <c r="H101" s="20"/>
      <c r="L101" s="20"/>
      <c r="M101" s="20"/>
    </row>
    <row r="102" spans="1:14" outlineLevel="1" x14ac:dyDescent="0.25">
      <c r="A102" s="22" t="s">
        <v>334</v>
      </c>
      <c r="B102" s="57" t="s">
        <v>304</v>
      </c>
      <c r="C102" s="90"/>
      <c r="D102" s="90"/>
      <c r="E102" s="39"/>
      <c r="F102" s="95">
        <f>IF($C$100=0,"",IF(C102="[for completion]","",C102/$C$100))</f>
        <v>0</v>
      </c>
      <c r="G102" s="95">
        <f>IF($D$100=0,"",IF(D102="[for completion]","",D102/$D$100))</f>
        <v>0</v>
      </c>
      <c r="H102" s="20"/>
      <c r="L102" s="20"/>
      <c r="M102" s="20"/>
    </row>
    <row r="103" spans="1:14" outlineLevel="1" x14ac:dyDescent="0.25">
      <c r="A103" s="22" t="s">
        <v>335</v>
      </c>
      <c r="B103" s="57" t="s">
        <v>306</v>
      </c>
      <c r="C103" s="90"/>
      <c r="D103" s="90"/>
      <c r="E103" s="39"/>
      <c r="F103" s="95">
        <f>IF($C$100=0,"",IF(C103="[for completion]","",C103/$C$100))</f>
        <v>0</v>
      </c>
      <c r="G103" s="95">
        <f>IF($D$100=0,"",IF(D103="[for completion]","",D103/$D$100))</f>
        <v>0</v>
      </c>
      <c r="H103" s="20"/>
      <c r="L103" s="20"/>
      <c r="M103" s="20"/>
    </row>
    <row r="104" spans="1:14" outlineLevel="1" x14ac:dyDescent="0.25">
      <c r="A104" s="22" t="s">
        <v>336</v>
      </c>
      <c r="B104" s="57" t="s">
        <v>308</v>
      </c>
      <c r="C104" s="90"/>
      <c r="D104" s="90"/>
      <c r="E104" s="39"/>
      <c r="F104" s="95">
        <f>IF($C$100=0,"",IF(C104="[for completion]","",C104/$C$100))</f>
        <v>0</v>
      </c>
      <c r="G104" s="95">
        <f>IF($D$100=0,"",IF(D104="[for completion]","",D104/$D$100))</f>
        <v>0</v>
      </c>
      <c r="H104" s="20"/>
      <c r="L104" s="20"/>
      <c r="M104" s="20"/>
    </row>
    <row r="105" spans="1:14" outlineLevel="1" x14ac:dyDescent="0.25">
      <c r="A105" s="22" t="s">
        <v>337</v>
      </c>
      <c r="B105" s="57" t="s">
        <v>310</v>
      </c>
      <c r="C105" s="90"/>
      <c r="D105" s="90"/>
      <c r="E105" s="39"/>
      <c r="F105" s="95">
        <f>IF($C$100=0,"",IF(C105="[for completion]","",C105/$C$100))</f>
        <v>0</v>
      </c>
      <c r="G105" s="95">
        <f>IF($D$100=0,"",IF(D105="[for completion]","",D105/$D$100))</f>
        <v>0</v>
      </c>
      <c r="H105" s="20"/>
      <c r="L105" s="20"/>
      <c r="M105" s="20"/>
    </row>
    <row r="106" spans="1:14" outlineLevel="1" x14ac:dyDescent="0.25">
      <c r="A106" s="22" t="s">
        <v>338</v>
      </c>
      <c r="B106" s="57"/>
      <c r="C106" s="47"/>
      <c r="D106" s="47"/>
      <c r="E106" s="39"/>
      <c r="F106" s="48"/>
      <c r="G106" s="48"/>
      <c r="H106" s="20"/>
      <c r="L106" s="20"/>
      <c r="M106" s="20"/>
    </row>
    <row r="107" spans="1:14" outlineLevel="1" x14ac:dyDescent="0.25">
      <c r="A107" s="22" t="s">
        <v>339</v>
      </c>
      <c r="B107" s="57"/>
      <c r="C107" s="47"/>
      <c r="D107" s="47"/>
      <c r="E107" s="39"/>
      <c r="F107" s="48"/>
      <c r="G107" s="48"/>
      <c r="H107" s="20"/>
      <c r="L107" s="20"/>
      <c r="M107" s="20"/>
    </row>
    <row r="108" spans="1:14" outlineLevel="1" x14ac:dyDescent="0.25">
      <c r="A108" s="22" t="s">
        <v>340</v>
      </c>
      <c r="B108" s="56"/>
      <c r="C108" s="47"/>
      <c r="D108" s="47"/>
      <c r="E108" s="39"/>
      <c r="F108" s="48"/>
      <c r="G108" s="48"/>
      <c r="H108" s="20"/>
      <c r="L108" s="20"/>
      <c r="M108" s="20"/>
    </row>
    <row r="109" spans="1:14" outlineLevel="1" x14ac:dyDescent="0.25">
      <c r="A109" s="22" t="s">
        <v>341</v>
      </c>
      <c r="B109" s="57"/>
      <c r="C109" s="47"/>
      <c r="D109" s="47"/>
      <c r="E109" s="39"/>
      <c r="F109" s="48"/>
      <c r="G109" s="48"/>
      <c r="H109" s="20"/>
      <c r="L109" s="20"/>
      <c r="M109" s="20"/>
    </row>
    <row r="110" spans="1:14" outlineLevel="1" x14ac:dyDescent="0.25">
      <c r="A110" s="22" t="s">
        <v>342</v>
      </c>
      <c r="B110" s="57"/>
      <c r="C110" s="47"/>
      <c r="D110" s="47"/>
      <c r="E110" s="39"/>
      <c r="F110" s="48"/>
      <c r="G110" s="48"/>
      <c r="H110" s="20"/>
      <c r="L110" s="20"/>
      <c r="M110" s="20"/>
    </row>
    <row r="111" spans="1:14" ht="15" customHeight="1" x14ac:dyDescent="0.25">
      <c r="A111" s="41"/>
      <c r="B111" s="93" t="s">
        <v>343</v>
      </c>
      <c r="C111" s="44" t="s">
        <v>344</v>
      </c>
      <c r="D111" s="44" t="s">
        <v>345</v>
      </c>
      <c r="E111" s="43"/>
      <c r="F111" s="44" t="s">
        <v>346</v>
      </c>
      <c r="G111" s="44" t="s">
        <v>347</v>
      </c>
      <c r="H111" s="20"/>
      <c r="L111" s="20"/>
      <c r="M111" s="20"/>
    </row>
    <row r="112" spans="1:14" s="58" customFormat="1" x14ac:dyDescent="0.25">
      <c r="A112" s="22" t="s">
        <v>348</v>
      </c>
      <c r="B112" s="39" t="s">
        <v>349</v>
      </c>
      <c r="C112" s="115"/>
      <c r="D112" s="88"/>
      <c r="E112" s="48"/>
      <c r="F112" s="95" t="str">
        <f t="shared" ref="F112:F129" si="5">IF($C$130=0,"",IF(C112="[for completion]","",IF(C112="","",C112/$C$130)))</f>
        <v/>
      </c>
      <c r="G112" s="95" t="str">
        <f t="shared" ref="G112:G129" si="6">IF($D$130=0,"",IF(D112="[for completion]","",IF(D112="","",D112/$D$130)))</f>
        <v/>
      </c>
      <c r="I112" s="22"/>
      <c r="J112" s="22"/>
      <c r="K112" s="22"/>
      <c r="L112" s="20" t="s">
        <v>350</v>
      </c>
      <c r="M112" s="20"/>
      <c r="N112" s="20"/>
    </row>
    <row r="113" spans="1:14" s="58" customFormat="1" x14ac:dyDescent="0.25">
      <c r="A113" s="22" t="s">
        <v>351</v>
      </c>
      <c r="B113" s="39" t="s">
        <v>352</v>
      </c>
      <c r="C113" s="115"/>
      <c r="D113" s="88"/>
      <c r="E113" s="48"/>
      <c r="F113" s="95" t="str">
        <f t="shared" si="5"/>
        <v/>
      </c>
      <c r="G113" s="95" t="str">
        <f t="shared" si="6"/>
        <v/>
      </c>
      <c r="I113" s="22"/>
      <c r="J113" s="22"/>
      <c r="K113" s="22"/>
      <c r="L113" s="39" t="s">
        <v>352</v>
      </c>
      <c r="M113" s="20"/>
      <c r="N113" s="20"/>
    </row>
    <row r="114" spans="1:14" s="58" customFormat="1" x14ac:dyDescent="0.25">
      <c r="A114" s="22" t="s">
        <v>353</v>
      </c>
      <c r="B114" s="39" t="s">
        <v>354</v>
      </c>
      <c r="C114" s="115"/>
      <c r="D114" s="88"/>
      <c r="E114" s="48"/>
      <c r="F114" s="95" t="str">
        <f t="shared" si="5"/>
        <v/>
      </c>
      <c r="G114" s="95" t="str">
        <f t="shared" si="6"/>
        <v/>
      </c>
      <c r="I114" s="22"/>
      <c r="J114" s="22"/>
      <c r="K114" s="22"/>
      <c r="L114" s="39" t="s">
        <v>354</v>
      </c>
      <c r="M114" s="20"/>
      <c r="N114" s="20"/>
    </row>
    <row r="115" spans="1:14" s="58" customFormat="1" x14ac:dyDescent="0.25">
      <c r="A115" s="22" t="s">
        <v>355</v>
      </c>
      <c r="B115" s="39" t="s">
        <v>356</v>
      </c>
      <c r="C115" s="115"/>
      <c r="D115" s="88"/>
      <c r="E115" s="48"/>
      <c r="F115" s="95" t="str">
        <f t="shared" si="5"/>
        <v/>
      </c>
      <c r="G115" s="95" t="str">
        <f t="shared" si="6"/>
        <v/>
      </c>
      <c r="I115" s="22"/>
      <c r="J115" s="22"/>
      <c r="K115" s="22"/>
      <c r="L115" s="39" t="s">
        <v>356</v>
      </c>
      <c r="M115" s="20"/>
      <c r="N115" s="20"/>
    </row>
    <row r="116" spans="1:14" s="58" customFormat="1" x14ac:dyDescent="0.25">
      <c r="A116" s="22" t="s">
        <v>357</v>
      </c>
      <c r="B116" s="39" t="s">
        <v>358</v>
      </c>
      <c r="C116" s="115"/>
      <c r="D116" s="88"/>
      <c r="E116" s="48"/>
      <c r="F116" s="95" t="str">
        <f t="shared" si="5"/>
        <v/>
      </c>
      <c r="G116" s="95" t="str">
        <f t="shared" si="6"/>
        <v/>
      </c>
      <c r="I116" s="22"/>
      <c r="J116" s="22"/>
      <c r="K116" s="22"/>
      <c r="L116" s="39" t="s">
        <v>358</v>
      </c>
      <c r="M116" s="20"/>
      <c r="N116" s="20"/>
    </row>
    <row r="117" spans="1:14" s="58" customFormat="1" x14ac:dyDescent="0.25">
      <c r="A117" s="22" t="s">
        <v>359</v>
      </c>
      <c r="B117" s="39" t="s">
        <v>360</v>
      </c>
      <c r="C117" s="115"/>
      <c r="D117" s="88"/>
      <c r="E117" s="39"/>
      <c r="F117" s="95" t="str">
        <f t="shared" si="5"/>
        <v/>
      </c>
      <c r="G117" s="95" t="str">
        <f t="shared" si="6"/>
        <v/>
      </c>
      <c r="I117" s="22"/>
      <c r="J117" s="22"/>
      <c r="K117" s="22"/>
      <c r="L117" s="39" t="s">
        <v>360</v>
      </c>
      <c r="M117" s="20"/>
      <c r="N117" s="20"/>
    </row>
    <row r="118" spans="1:14" x14ac:dyDescent="0.25">
      <c r="A118" s="22" t="s">
        <v>361</v>
      </c>
      <c r="B118" s="39" t="s">
        <v>362</v>
      </c>
      <c r="C118" s="115"/>
      <c r="D118" s="88"/>
      <c r="E118" s="39"/>
      <c r="F118" s="95" t="str">
        <f t="shared" si="5"/>
        <v/>
      </c>
      <c r="G118" s="95" t="str">
        <f t="shared" si="6"/>
        <v/>
      </c>
      <c r="L118" s="39" t="s">
        <v>362</v>
      </c>
      <c r="M118" s="20"/>
    </row>
    <row r="119" spans="1:14" x14ac:dyDescent="0.25">
      <c r="A119" s="22" t="s">
        <v>363</v>
      </c>
      <c r="B119" s="39" t="s">
        <v>364</v>
      </c>
      <c r="C119" s="115"/>
      <c r="D119" s="88"/>
      <c r="E119" s="39"/>
      <c r="F119" s="95" t="str">
        <f t="shared" si="5"/>
        <v/>
      </c>
      <c r="G119" s="95" t="str">
        <f t="shared" si="6"/>
        <v/>
      </c>
      <c r="L119" s="39" t="s">
        <v>364</v>
      </c>
      <c r="M119" s="20"/>
    </row>
    <row r="120" spans="1:14" x14ac:dyDescent="0.25">
      <c r="A120" s="22" t="s">
        <v>365</v>
      </c>
      <c r="B120" s="39" t="s">
        <v>366</v>
      </c>
      <c r="C120" s="115"/>
      <c r="D120" s="88"/>
      <c r="E120" s="39"/>
      <c r="F120" s="95" t="str">
        <f t="shared" si="5"/>
        <v/>
      </c>
      <c r="G120" s="95" t="str">
        <f t="shared" si="6"/>
        <v/>
      </c>
      <c r="L120" s="39" t="s">
        <v>366</v>
      </c>
      <c r="M120" s="20"/>
    </row>
    <row r="121" spans="1:14" x14ac:dyDescent="0.25">
      <c r="A121" s="22" t="s">
        <v>367</v>
      </c>
      <c r="B121" s="22" t="s">
        <v>368</v>
      </c>
      <c r="C121" s="115"/>
      <c r="D121" s="88"/>
      <c r="F121" s="95" t="str">
        <f t="shared" si="5"/>
        <v/>
      </c>
      <c r="G121" s="95" t="str">
        <f t="shared" si="6"/>
        <v/>
      </c>
      <c r="L121" s="39"/>
      <c r="M121" s="20"/>
    </row>
    <row r="122" spans="1:14" x14ac:dyDescent="0.25">
      <c r="A122" s="22" t="s">
        <v>369</v>
      </c>
      <c r="B122" s="39" t="s">
        <v>370</v>
      </c>
      <c r="C122" s="115"/>
      <c r="D122" s="88"/>
      <c r="E122" s="39"/>
      <c r="F122" s="95" t="str">
        <f t="shared" si="5"/>
        <v/>
      </c>
      <c r="G122" s="95" t="str">
        <f t="shared" si="6"/>
        <v/>
      </c>
      <c r="L122" s="39" t="s">
        <v>371</v>
      </c>
      <c r="M122" s="20"/>
    </row>
    <row r="123" spans="1:14" x14ac:dyDescent="0.25">
      <c r="A123" s="22" t="s">
        <v>372</v>
      </c>
      <c r="B123" s="39" t="s">
        <v>371</v>
      </c>
      <c r="C123" s="115"/>
      <c r="D123" s="88"/>
      <c r="E123" s="39"/>
      <c r="F123" s="95" t="str">
        <f t="shared" si="5"/>
        <v/>
      </c>
      <c r="G123" s="95" t="str">
        <f t="shared" si="6"/>
        <v/>
      </c>
      <c r="L123" s="39" t="s">
        <v>373</v>
      </c>
      <c r="M123" s="20"/>
    </row>
    <row r="124" spans="1:14" x14ac:dyDescent="0.25">
      <c r="A124" s="22" t="s">
        <v>374</v>
      </c>
      <c r="B124" s="39" t="s">
        <v>373</v>
      </c>
      <c r="C124" s="115">
        <v>23639.940341149999</v>
      </c>
      <c r="D124" s="88">
        <v>23639.940341149999</v>
      </c>
      <c r="E124" s="39"/>
      <c r="F124" s="95">
        <f t="shared" si="5"/>
        <v>1</v>
      </c>
      <c r="G124" s="95">
        <f t="shared" si="6"/>
        <v>1</v>
      </c>
      <c r="L124" s="18" t="s">
        <v>375</v>
      </c>
      <c r="M124" s="20"/>
    </row>
    <row r="125" spans="1:14" x14ac:dyDescent="0.25">
      <c r="A125" s="22" t="s">
        <v>376</v>
      </c>
      <c r="B125" s="18" t="s">
        <v>375</v>
      </c>
      <c r="C125" s="115"/>
      <c r="D125" s="88"/>
      <c r="E125" s="39"/>
      <c r="F125" s="95" t="str">
        <f t="shared" si="5"/>
        <v/>
      </c>
      <c r="G125" s="95" t="str">
        <f t="shared" si="6"/>
        <v/>
      </c>
      <c r="L125" s="39" t="s">
        <v>377</v>
      </c>
      <c r="M125" s="20"/>
    </row>
    <row r="126" spans="1:14" x14ac:dyDescent="0.25">
      <c r="A126" s="22" t="s">
        <v>378</v>
      </c>
      <c r="B126" s="39" t="s">
        <v>377</v>
      </c>
      <c r="C126" s="115"/>
      <c r="D126" s="88"/>
      <c r="E126" s="39"/>
      <c r="F126" s="95" t="str">
        <f t="shared" si="5"/>
        <v/>
      </c>
      <c r="G126" s="95" t="str">
        <f t="shared" si="6"/>
        <v/>
      </c>
      <c r="H126" s="52"/>
      <c r="L126" s="39" t="s">
        <v>379</v>
      </c>
      <c r="M126" s="20"/>
    </row>
    <row r="127" spans="1:14" x14ac:dyDescent="0.25">
      <c r="A127" s="22" t="s">
        <v>380</v>
      </c>
      <c r="B127" s="39" t="s">
        <v>379</v>
      </c>
      <c r="C127" s="115"/>
      <c r="D127" s="88"/>
      <c r="E127" s="39"/>
      <c r="F127" s="95" t="str">
        <f t="shared" si="5"/>
        <v/>
      </c>
      <c r="G127" s="95" t="str">
        <f t="shared" si="6"/>
        <v/>
      </c>
      <c r="H127" s="20"/>
      <c r="L127" s="39" t="s">
        <v>381</v>
      </c>
      <c r="M127" s="20"/>
    </row>
    <row r="128" spans="1:14" x14ac:dyDescent="0.25">
      <c r="A128" s="22" t="s">
        <v>382</v>
      </c>
      <c r="B128" s="39" t="s">
        <v>381</v>
      </c>
      <c r="C128" s="115"/>
      <c r="D128" s="88"/>
      <c r="E128" s="39"/>
      <c r="F128" s="95" t="str">
        <f t="shared" si="5"/>
        <v/>
      </c>
      <c r="G128" s="95" t="str">
        <f t="shared" si="6"/>
        <v/>
      </c>
      <c r="H128" s="20"/>
      <c r="L128" s="20"/>
      <c r="M128" s="20"/>
    </row>
    <row r="129" spans="1:14" x14ac:dyDescent="0.25">
      <c r="A129" s="22" t="s">
        <v>383</v>
      </c>
      <c r="B129" s="39" t="s">
        <v>267</v>
      </c>
      <c r="C129" s="115"/>
      <c r="D129" s="88"/>
      <c r="E129" s="39"/>
      <c r="F129" s="95" t="str">
        <f t="shared" si="5"/>
        <v/>
      </c>
      <c r="G129" s="95" t="str">
        <f t="shared" si="6"/>
        <v/>
      </c>
      <c r="H129" s="20"/>
      <c r="L129" s="20"/>
      <c r="M129" s="20"/>
    </row>
    <row r="130" spans="1:14" outlineLevel="1" x14ac:dyDescent="0.25">
      <c r="A130" s="22" t="s">
        <v>384</v>
      </c>
      <c r="B130" s="56" t="s">
        <v>269</v>
      </c>
      <c r="C130" s="88">
        <f>SUM(C112:C129)</f>
        <v>23639.940341149999</v>
      </c>
      <c r="D130" s="88">
        <f>SUM(D112:D129)</f>
        <v>23639.940341149999</v>
      </c>
      <c r="E130" s="39"/>
      <c r="F130" s="86">
        <f>SUM(F112:F129)</f>
        <v>1</v>
      </c>
      <c r="G130" s="86">
        <f>SUM(G112:G129)</f>
        <v>1</v>
      </c>
      <c r="H130" s="20"/>
      <c r="L130" s="20"/>
      <c r="M130" s="20"/>
    </row>
    <row r="131" spans="1:14" outlineLevel="1" x14ac:dyDescent="0.25">
      <c r="A131" s="22" t="s">
        <v>385</v>
      </c>
      <c r="B131" s="51" t="s">
        <v>271</v>
      </c>
      <c r="C131" s="88"/>
      <c r="D131" s="88"/>
      <c r="E131" s="39"/>
      <c r="F131" s="95">
        <f t="shared" ref="F131:F136" si="7">IF($C$130=0,"",IF(C131="[for completion]","",C131/$C$130))</f>
        <v>0</v>
      </c>
      <c r="G131" s="95">
        <f t="shared" ref="G131:G136" si="8">IF($D$130=0,"",IF(D131="[for completion]","",D131/$D$130))</f>
        <v>0</v>
      </c>
      <c r="H131" s="20"/>
      <c r="L131" s="20"/>
      <c r="M131" s="20"/>
    </row>
    <row r="132" spans="1:14" outlineLevel="1" x14ac:dyDescent="0.25">
      <c r="A132" s="22" t="s">
        <v>386</v>
      </c>
      <c r="B132" s="51" t="s">
        <v>271</v>
      </c>
      <c r="C132" s="88"/>
      <c r="D132" s="88"/>
      <c r="E132" s="39"/>
      <c r="F132" s="95">
        <f t="shared" si="7"/>
        <v>0</v>
      </c>
      <c r="G132" s="95">
        <f t="shared" si="8"/>
        <v>0</v>
      </c>
      <c r="H132" s="20"/>
      <c r="L132" s="20"/>
      <c r="M132" s="20"/>
    </row>
    <row r="133" spans="1:14" outlineLevel="1" x14ac:dyDescent="0.25">
      <c r="A133" s="22" t="s">
        <v>387</v>
      </c>
      <c r="B133" s="51" t="s">
        <v>271</v>
      </c>
      <c r="C133" s="88"/>
      <c r="D133" s="88"/>
      <c r="E133" s="39"/>
      <c r="F133" s="95">
        <f t="shared" si="7"/>
        <v>0</v>
      </c>
      <c r="G133" s="95">
        <f t="shared" si="8"/>
        <v>0</v>
      </c>
      <c r="H133" s="20"/>
      <c r="L133" s="20"/>
      <c r="M133" s="20"/>
    </row>
    <row r="134" spans="1:14" outlineLevel="1" x14ac:dyDescent="0.25">
      <c r="A134" s="22" t="s">
        <v>388</v>
      </c>
      <c r="B134" s="51" t="s">
        <v>271</v>
      </c>
      <c r="C134" s="88"/>
      <c r="D134" s="88"/>
      <c r="E134" s="39"/>
      <c r="F134" s="95">
        <f t="shared" si="7"/>
        <v>0</v>
      </c>
      <c r="G134" s="95">
        <f t="shared" si="8"/>
        <v>0</v>
      </c>
      <c r="H134" s="20"/>
      <c r="L134" s="20"/>
      <c r="M134" s="20"/>
    </row>
    <row r="135" spans="1:14" outlineLevel="1" x14ac:dyDescent="0.25">
      <c r="A135" s="22" t="s">
        <v>389</v>
      </c>
      <c r="B135" s="51" t="s">
        <v>271</v>
      </c>
      <c r="C135" s="88"/>
      <c r="D135" s="88"/>
      <c r="E135" s="39"/>
      <c r="F135" s="95">
        <f t="shared" si="7"/>
        <v>0</v>
      </c>
      <c r="G135" s="95">
        <f t="shared" si="8"/>
        <v>0</v>
      </c>
      <c r="H135" s="20"/>
      <c r="L135" s="20"/>
      <c r="M135" s="20"/>
    </row>
    <row r="136" spans="1:14" outlineLevel="1" x14ac:dyDescent="0.25">
      <c r="A136" s="22" t="s">
        <v>390</v>
      </c>
      <c r="B136" s="51" t="s">
        <v>271</v>
      </c>
      <c r="C136" s="88"/>
      <c r="D136" s="88"/>
      <c r="E136" s="39"/>
      <c r="F136" s="95">
        <f t="shared" si="7"/>
        <v>0</v>
      </c>
      <c r="G136" s="95">
        <f t="shared" si="8"/>
        <v>0</v>
      </c>
      <c r="H136" s="20"/>
      <c r="L136" s="20"/>
      <c r="M136" s="20"/>
    </row>
    <row r="137" spans="1:14" ht="15" customHeight="1" x14ac:dyDescent="0.25">
      <c r="A137" s="41"/>
      <c r="B137" s="42" t="s">
        <v>391</v>
      </c>
      <c r="C137" s="44" t="s">
        <v>344</v>
      </c>
      <c r="D137" s="44" t="s">
        <v>345</v>
      </c>
      <c r="E137" s="43"/>
      <c r="F137" s="44" t="s">
        <v>346</v>
      </c>
      <c r="G137" s="44" t="s">
        <v>347</v>
      </c>
      <c r="H137" s="20"/>
      <c r="L137" s="20"/>
      <c r="M137" s="20"/>
    </row>
    <row r="138" spans="1:14" s="58" customFormat="1" x14ac:dyDescent="0.25">
      <c r="A138" s="22" t="s">
        <v>392</v>
      </c>
      <c r="B138" s="39" t="s">
        <v>349</v>
      </c>
      <c r="C138" s="115"/>
      <c r="D138" s="88"/>
      <c r="E138" s="48"/>
      <c r="F138" s="95" t="str">
        <f t="shared" ref="F138:F155" si="9">IF($C$156=0,"",IF(C138="[for completion]","",IF(C138="","",C138/$C$156)))</f>
        <v/>
      </c>
      <c r="G138" s="95" t="str">
        <f t="shared" ref="G138:G155" si="10">IF($D$156=0,"",IF(D138="[for completion]","",IF(D138="","",D138/$D$156)))</f>
        <v/>
      </c>
      <c r="H138" s="20"/>
      <c r="I138" s="22"/>
      <c r="J138" s="22"/>
      <c r="K138" s="22"/>
      <c r="L138" s="20"/>
      <c r="M138" s="20"/>
      <c r="N138" s="20"/>
    </row>
    <row r="139" spans="1:14" s="58" customFormat="1" x14ac:dyDescent="0.25">
      <c r="A139" s="22" t="s">
        <v>393</v>
      </c>
      <c r="B139" s="39" t="s">
        <v>352</v>
      </c>
      <c r="C139" s="115"/>
      <c r="D139" s="88"/>
      <c r="E139" s="48"/>
      <c r="F139" s="95" t="str">
        <f t="shared" si="9"/>
        <v/>
      </c>
      <c r="G139" s="95" t="str">
        <f t="shared" si="10"/>
        <v/>
      </c>
      <c r="H139" s="20"/>
      <c r="I139" s="22"/>
      <c r="J139" s="22"/>
      <c r="K139" s="22"/>
      <c r="L139" s="20"/>
      <c r="M139" s="20"/>
      <c r="N139" s="20"/>
    </row>
    <row r="140" spans="1:14" s="58" customFormat="1" x14ac:dyDescent="0.25">
      <c r="A140" s="22" t="s">
        <v>394</v>
      </c>
      <c r="B140" s="39" t="s">
        <v>354</v>
      </c>
      <c r="C140" s="115"/>
      <c r="D140" s="88"/>
      <c r="E140" s="48"/>
      <c r="F140" s="95" t="str">
        <f t="shared" si="9"/>
        <v/>
      </c>
      <c r="G140" s="95" t="str">
        <f t="shared" si="10"/>
        <v/>
      </c>
      <c r="H140" s="20"/>
      <c r="I140" s="22"/>
      <c r="J140" s="22"/>
      <c r="K140" s="22"/>
      <c r="L140" s="20"/>
      <c r="M140" s="20"/>
      <c r="N140" s="20"/>
    </row>
    <row r="141" spans="1:14" s="58" customFormat="1" x14ac:dyDescent="0.25">
      <c r="A141" s="22" t="s">
        <v>395</v>
      </c>
      <c r="B141" s="39" t="s">
        <v>356</v>
      </c>
      <c r="C141" s="115"/>
      <c r="D141" s="88"/>
      <c r="E141" s="48"/>
      <c r="F141" s="95" t="str">
        <f t="shared" si="9"/>
        <v/>
      </c>
      <c r="G141" s="95" t="str">
        <f t="shared" si="10"/>
        <v/>
      </c>
      <c r="H141" s="20"/>
      <c r="I141" s="22"/>
      <c r="J141" s="22"/>
      <c r="K141" s="22"/>
      <c r="L141" s="20"/>
      <c r="M141" s="20"/>
      <c r="N141" s="20"/>
    </row>
    <row r="142" spans="1:14" s="58" customFormat="1" x14ac:dyDescent="0.25">
      <c r="A142" s="22" t="s">
        <v>396</v>
      </c>
      <c r="B142" s="39" t="s">
        <v>358</v>
      </c>
      <c r="C142" s="115"/>
      <c r="D142" s="88"/>
      <c r="E142" s="48"/>
      <c r="F142" s="95" t="str">
        <f t="shared" si="9"/>
        <v/>
      </c>
      <c r="G142" s="95" t="str">
        <f t="shared" si="10"/>
        <v/>
      </c>
      <c r="H142" s="20"/>
      <c r="I142" s="22"/>
      <c r="J142" s="22"/>
      <c r="K142" s="22"/>
      <c r="L142" s="20"/>
      <c r="M142" s="20"/>
      <c r="N142" s="20"/>
    </row>
    <row r="143" spans="1:14" s="58" customFormat="1" x14ac:dyDescent="0.25">
      <c r="A143" s="22" t="s">
        <v>397</v>
      </c>
      <c r="B143" s="39" t="s">
        <v>360</v>
      </c>
      <c r="C143" s="115"/>
      <c r="D143" s="88"/>
      <c r="E143" s="39"/>
      <c r="F143" s="95" t="str">
        <f t="shared" si="9"/>
        <v/>
      </c>
      <c r="G143" s="95" t="str">
        <f t="shared" si="10"/>
        <v/>
      </c>
      <c r="H143" s="20"/>
      <c r="I143" s="22"/>
      <c r="J143" s="22"/>
      <c r="K143" s="22"/>
      <c r="L143" s="20"/>
      <c r="M143" s="20"/>
      <c r="N143" s="20"/>
    </row>
    <row r="144" spans="1:14" x14ac:dyDescent="0.25">
      <c r="A144" s="22" t="s">
        <v>398</v>
      </c>
      <c r="B144" s="39" t="s">
        <v>362</v>
      </c>
      <c r="C144" s="115"/>
      <c r="D144" s="88"/>
      <c r="E144" s="39"/>
      <c r="F144" s="95" t="str">
        <f t="shared" si="9"/>
        <v/>
      </c>
      <c r="G144" s="95" t="str">
        <f t="shared" si="10"/>
        <v/>
      </c>
      <c r="H144" s="20"/>
      <c r="L144" s="20"/>
      <c r="M144" s="20"/>
    </row>
    <row r="145" spans="1:14" x14ac:dyDescent="0.25">
      <c r="A145" s="22" t="s">
        <v>399</v>
      </c>
      <c r="B145" s="39" t="s">
        <v>364</v>
      </c>
      <c r="C145" s="115"/>
      <c r="D145" s="88"/>
      <c r="E145" s="39"/>
      <c r="F145" s="95" t="str">
        <f t="shared" si="9"/>
        <v/>
      </c>
      <c r="G145" s="95" t="str">
        <f t="shared" si="10"/>
        <v/>
      </c>
      <c r="H145" s="20"/>
      <c r="L145" s="20"/>
      <c r="M145" s="20"/>
      <c r="N145" s="52"/>
    </row>
    <row r="146" spans="1:14" x14ac:dyDescent="0.25">
      <c r="A146" s="22" t="s">
        <v>400</v>
      </c>
      <c r="B146" s="39" t="s">
        <v>366</v>
      </c>
      <c r="C146" s="115"/>
      <c r="D146" s="88"/>
      <c r="E146" s="39"/>
      <c r="F146" s="95" t="str">
        <f t="shared" si="9"/>
        <v/>
      </c>
      <c r="G146" s="95" t="str">
        <f t="shared" si="10"/>
        <v/>
      </c>
      <c r="H146" s="20"/>
      <c r="L146" s="20"/>
      <c r="M146" s="20"/>
      <c r="N146" s="52"/>
    </row>
    <row r="147" spans="1:14" x14ac:dyDescent="0.25">
      <c r="A147" s="22" t="s">
        <v>401</v>
      </c>
      <c r="B147" s="22" t="s">
        <v>368</v>
      </c>
      <c r="C147" s="115"/>
      <c r="D147" s="88"/>
      <c r="F147" s="95" t="str">
        <f t="shared" si="9"/>
        <v/>
      </c>
      <c r="G147" s="95" t="str">
        <f t="shared" si="10"/>
        <v/>
      </c>
      <c r="H147" s="20"/>
      <c r="L147" s="20"/>
      <c r="M147" s="20"/>
      <c r="N147" s="52"/>
    </row>
    <row r="148" spans="1:14" x14ac:dyDescent="0.25">
      <c r="A148" s="22" t="s">
        <v>402</v>
      </c>
      <c r="B148" s="39" t="s">
        <v>370</v>
      </c>
      <c r="C148" s="115"/>
      <c r="D148" s="88"/>
      <c r="E148" s="39"/>
      <c r="F148" s="95" t="str">
        <f t="shared" si="9"/>
        <v/>
      </c>
      <c r="G148" s="95" t="str">
        <f t="shared" si="10"/>
        <v/>
      </c>
      <c r="H148" s="20"/>
      <c r="L148" s="20"/>
      <c r="M148" s="20"/>
      <c r="N148" s="52"/>
    </row>
    <row r="149" spans="1:14" x14ac:dyDescent="0.25">
      <c r="A149" s="22" t="s">
        <v>403</v>
      </c>
      <c r="B149" s="39" t="s">
        <v>371</v>
      </c>
      <c r="C149" s="115"/>
      <c r="D149" s="88"/>
      <c r="E149" s="39"/>
      <c r="F149" s="95" t="str">
        <f t="shared" si="9"/>
        <v/>
      </c>
      <c r="G149" s="95" t="str">
        <f t="shared" si="10"/>
        <v/>
      </c>
      <c r="H149" s="20"/>
      <c r="L149" s="20"/>
      <c r="M149" s="20"/>
      <c r="N149" s="52"/>
    </row>
    <row r="150" spans="1:14" x14ac:dyDescent="0.25">
      <c r="A150" s="22" t="s">
        <v>404</v>
      </c>
      <c r="B150" s="39" t="s">
        <v>373</v>
      </c>
      <c r="C150" s="115">
        <v>20700</v>
      </c>
      <c r="D150" s="88">
        <v>20700</v>
      </c>
      <c r="E150" s="39"/>
      <c r="F150" s="95">
        <f t="shared" si="9"/>
        <v>1</v>
      </c>
      <c r="G150" s="95">
        <f t="shared" si="10"/>
        <v>1</v>
      </c>
      <c r="H150" s="20"/>
      <c r="L150" s="20"/>
      <c r="M150" s="20"/>
      <c r="N150" s="52"/>
    </row>
    <row r="151" spans="1:14" x14ac:dyDescent="0.25">
      <c r="A151" s="22" t="s">
        <v>405</v>
      </c>
      <c r="B151" s="18" t="s">
        <v>375</v>
      </c>
      <c r="C151" s="115"/>
      <c r="D151" s="88"/>
      <c r="E151" s="39"/>
      <c r="F151" s="95" t="str">
        <f t="shared" si="9"/>
        <v/>
      </c>
      <c r="G151" s="95" t="str">
        <f t="shared" si="10"/>
        <v/>
      </c>
      <c r="H151" s="20"/>
      <c r="L151" s="20"/>
      <c r="M151" s="20"/>
      <c r="N151" s="52"/>
    </row>
    <row r="152" spans="1:14" x14ac:dyDescent="0.25">
      <c r="A152" s="22" t="s">
        <v>406</v>
      </c>
      <c r="B152" s="39" t="s">
        <v>377</v>
      </c>
      <c r="C152" s="115"/>
      <c r="D152" s="88"/>
      <c r="E152" s="39"/>
      <c r="F152" s="95" t="str">
        <f t="shared" si="9"/>
        <v/>
      </c>
      <c r="G152" s="95" t="str">
        <f t="shared" si="10"/>
        <v/>
      </c>
      <c r="H152" s="20"/>
      <c r="L152" s="20"/>
      <c r="M152" s="20"/>
      <c r="N152" s="52"/>
    </row>
    <row r="153" spans="1:14" x14ac:dyDescent="0.25">
      <c r="A153" s="22" t="s">
        <v>407</v>
      </c>
      <c r="B153" s="39" t="s">
        <v>379</v>
      </c>
      <c r="C153" s="115"/>
      <c r="D153" s="88"/>
      <c r="E153" s="39"/>
      <c r="F153" s="95" t="str">
        <f t="shared" si="9"/>
        <v/>
      </c>
      <c r="G153" s="95" t="str">
        <f t="shared" si="10"/>
        <v/>
      </c>
      <c r="H153" s="20"/>
      <c r="L153" s="20"/>
      <c r="M153" s="20"/>
      <c r="N153" s="52"/>
    </row>
    <row r="154" spans="1:14" x14ac:dyDescent="0.25">
      <c r="A154" s="22" t="s">
        <v>408</v>
      </c>
      <c r="B154" s="39" t="s">
        <v>381</v>
      </c>
      <c r="C154" s="115"/>
      <c r="D154" s="88"/>
      <c r="E154" s="39"/>
      <c r="F154" s="95" t="str">
        <f t="shared" si="9"/>
        <v/>
      </c>
      <c r="G154" s="95" t="str">
        <f t="shared" si="10"/>
        <v/>
      </c>
      <c r="H154" s="20"/>
      <c r="L154" s="20"/>
      <c r="M154" s="20"/>
      <c r="N154" s="52"/>
    </row>
    <row r="155" spans="1:14" x14ac:dyDescent="0.25">
      <c r="A155" s="22" t="s">
        <v>409</v>
      </c>
      <c r="B155" s="39" t="s">
        <v>267</v>
      </c>
      <c r="C155" s="88"/>
      <c r="D155" s="88"/>
      <c r="E155" s="39"/>
      <c r="F155" s="95" t="str">
        <f t="shared" si="9"/>
        <v/>
      </c>
      <c r="G155" s="95" t="str">
        <f t="shared" si="10"/>
        <v/>
      </c>
      <c r="H155" s="20"/>
      <c r="L155" s="20"/>
      <c r="M155" s="20"/>
      <c r="N155" s="52"/>
    </row>
    <row r="156" spans="1:14" outlineLevel="1" x14ac:dyDescent="0.25">
      <c r="A156" s="22" t="s">
        <v>410</v>
      </c>
      <c r="B156" s="56" t="s">
        <v>269</v>
      </c>
      <c r="C156" s="88">
        <f>SUM(C138:C155)</f>
        <v>20700</v>
      </c>
      <c r="D156" s="88">
        <f>SUM(D138:D155)</f>
        <v>20700</v>
      </c>
      <c r="E156" s="39"/>
      <c r="F156" s="86">
        <f>SUM(F138:F155)</f>
        <v>1</v>
      </c>
      <c r="G156" s="86">
        <f>SUM(G138:G155)</f>
        <v>1</v>
      </c>
      <c r="H156" s="20"/>
      <c r="L156" s="20"/>
      <c r="M156" s="20"/>
      <c r="N156" s="52"/>
    </row>
    <row r="157" spans="1:14" outlineLevel="1" x14ac:dyDescent="0.25">
      <c r="A157" s="22" t="s">
        <v>411</v>
      </c>
      <c r="B157" s="51" t="s">
        <v>271</v>
      </c>
      <c r="C157" s="88"/>
      <c r="D157" s="88"/>
      <c r="E157" s="39"/>
      <c r="F157" s="95" t="str">
        <f t="shared" ref="F157:F162" si="11">IF($C$156=0,"",IF(C157="[for completion]","",IF(C157="","",C157/$C$156)))</f>
        <v/>
      </c>
      <c r="G157" s="95" t="str">
        <f t="shared" ref="G157:G162" si="12">IF($D$156=0,"",IF(D157="[for completion]","",IF(D157="","",D157/$D$156)))</f>
        <v/>
      </c>
      <c r="H157" s="20"/>
      <c r="L157" s="20"/>
      <c r="M157" s="20"/>
      <c r="N157" s="52"/>
    </row>
    <row r="158" spans="1:14" outlineLevel="1" x14ac:dyDescent="0.25">
      <c r="A158" s="22" t="s">
        <v>412</v>
      </c>
      <c r="B158" s="51" t="s">
        <v>271</v>
      </c>
      <c r="C158" s="88"/>
      <c r="D158" s="88"/>
      <c r="E158" s="39"/>
      <c r="F158" s="95" t="str">
        <f t="shared" si="11"/>
        <v/>
      </c>
      <c r="G158" s="95" t="str">
        <f t="shared" si="12"/>
        <v/>
      </c>
      <c r="H158" s="20"/>
      <c r="L158" s="20"/>
      <c r="M158" s="20"/>
      <c r="N158" s="52"/>
    </row>
    <row r="159" spans="1:14" outlineLevel="1" x14ac:dyDescent="0.25">
      <c r="A159" s="22" t="s">
        <v>413</v>
      </c>
      <c r="B159" s="51" t="s">
        <v>271</v>
      </c>
      <c r="C159" s="88"/>
      <c r="D159" s="88"/>
      <c r="E159" s="39"/>
      <c r="F159" s="95" t="str">
        <f t="shared" si="11"/>
        <v/>
      </c>
      <c r="G159" s="95" t="str">
        <f t="shared" si="12"/>
        <v/>
      </c>
      <c r="H159" s="20"/>
      <c r="L159" s="20"/>
      <c r="M159" s="20"/>
      <c r="N159" s="52"/>
    </row>
    <row r="160" spans="1:14" outlineLevel="1" x14ac:dyDescent="0.25">
      <c r="A160" s="22" t="s">
        <v>414</v>
      </c>
      <c r="B160" s="51" t="s">
        <v>271</v>
      </c>
      <c r="C160" s="88"/>
      <c r="D160" s="88"/>
      <c r="E160" s="39"/>
      <c r="F160" s="95" t="str">
        <f t="shared" si="11"/>
        <v/>
      </c>
      <c r="G160" s="95" t="str">
        <f t="shared" si="12"/>
        <v/>
      </c>
      <c r="H160" s="20"/>
      <c r="L160" s="20"/>
      <c r="M160" s="20"/>
      <c r="N160" s="52"/>
    </row>
    <row r="161" spans="1:14" outlineLevel="1" x14ac:dyDescent="0.25">
      <c r="A161" s="22" t="s">
        <v>415</v>
      </c>
      <c r="B161" s="51" t="s">
        <v>271</v>
      </c>
      <c r="C161" s="88"/>
      <c r="D161" s="88"/>
      <c r="E161" s="39"/>
      <c r="F161" s="95" t="str">
        <f t="shared" si="11"/>
        <v/>
      </c>
      <c r="G161" s="95" t="str">
        <f t="shared" si="12"/>
        <v/>
      </c>
      <c r="H161" s="20"/>
      <c r="L161" s="20"/>
      <c r="M161" s="20"/>
      <c r="N161" s="52"/>
    </row>
    <row r="162" spans="1:14" outlineLevel="1" x14ac:dyDescent="0.25">
      <c r="A162" s="22" t="s">
        <v>416</v>
      </c>
      <c r="B162" s="51" t="s">
        <v>271</v>
      </c>
      <c r="C162" s="88"/>
      <c r="D162" s="88"/>
      <c r="E162" s="39"/>
      <c r="F162" s="95" t="str">
        <f t="shared" si="11"/>
        <v/>
      </c>
      <c r="G162" s="95" t="str">
        <f t="shared" si="12"/>
        <v/>
      </c>
      <c r="H162" s="20"/>
      <c r="L162" s="20"/>
      <c r="M162" s="20"/>
      <c r="N162" s="52"/>
    </row>
    <row r="163" spans="1:14" ht="15" customHeight="1" x14ac:dyDescent="0.25">
      <c r="A163" s="41"/>
      <c r="B163" s="42" t="s">
        <v>417</v>
      </c>
      <c r="C163" s="85" t="s">
        <v>344</v>
      </c>
      <c r="D163" s="85" t="s">
        <v>345</v>
      </c>
      <c r="E163" s="43"/>
      <c r="F163" s="85" t="s">
        <v>346</v>
      </c>
      <c r="G163" s="85" t="s">
        <v>347</v>
      </c>
      <c r="H163" s="20"/>
      <c r="L163" s="20"/>
      <c r="M163" s="20"/>
      <c r="N163" s="52"/>
    </row>
    <row r="164" spans="1:14" x14ac:dyDescent="0.25">
      <c r="A164" s="22" t="s">
        <v>418</v>
      </c>
      <c r="B164" s="20" t="s">
        <v>419</v>
      </c>
      <c r="C164" s="115">
        <v>1700</v>
      </c>
      <c r="D164" s="88"/>
      <c r="E164" s="60"/>
      <c r="F164" s="95">
        <f>IF($C$167=0,"",IF(C164="[for completion]","",IF(C164="","",C164/$C$167)))</f>
        <v>8.2125603864734303E-2</v>
      </c>
      <c r="G164" s="95" t="str">
        <f>IF($D$167=0,"",IF(D164="[for completion]","",IF(D164="","",D164/$D$167)))</f>
        <v/>
      </c>
      <c r="H164" s="20"/>
      <c r="L164" s="20"/>
      <c r="M164" s="20"/>
      <c r="N164" s="52"/>
    </row>
    <row r="165" spans="1:14" x14ac:dyDescent="0.25">
      <c r="A165" s="22" t="s">
        <v>420</v>
      </c>
      <c r="B165" s="20" t="s">
        <v>421</v>
      </c>
      <c r="C165" s="115">
        <v>19000</v>
      </c>
      <c r="D165" s="88">
        <v>20700</v>
      </c>
      <c r="E165" s="60"/>
      <c r="F165" s="95">
        <f>IF($C$167=0,"",IF(C165="[for completion]","",IF(C165="","",C165/$C$167)))</f>
        <v>0.91787439613526567</v>
      </c>
      <c r="G165" s="95">
        <f>IF($D$167=0,"",IF(D165="[for completion]","",IF(D165="","",D165/$D$167)))</f>
        <v>1</v>
      </c>
      <c r="H165" s="20"/>
      <c r="L165" s="20"/>
      <c r="M165" s="20"/>
      <c r="N165" s="52"/>
    </row>
    <row r="166" spans="1:14" x14ac:dyDescent="0.25">
      <c r="A166" s="22" t="s">
        <v>422</v>
      </c>
      <c r="B166" s="20" t="s">
        <v>267</v>
      </c>
      <c r="C166" s="115"/>
      <c r="D166" s="88"/>
      <c r="E166" s="60"/>
      <c r="F166" s="95" t="str">
        <f>IF($C$167=0,"",IF(C166="[for completion]","",IF(C166="","",C166/$C$167)))</f>
        <v/>
      </c>
      <c r="G166" s="95" t="str">
        <f>IF($D$167=0,"",IF(D166="[for completion]","",IF(D166="","",D166/$D$167)))</f>
        <v/>
      </c>
      <c r="H166" s="20"/>
      <c r="L166" s="20"/>
      <c r="M166" s="20"/>
      <c r="N166" s="52"/>
    </row>
    <row r="167" spans="1:14" x14ac:dyDescent="0.25">
      <c r="A167" s="22" t="s">
        <v>423</v>
      </c>
      <c r="B167" s="61" t="s">
        <v>269</v>
      </c>
      <c r="C167" s="98">
        <f>SUM(C164:C166)</f>
        <v>20700</v>
      </c>
      <c r="D167" s="98">
        <f>SUM(D164:D166)</f>
        <v>20700</v>
      </c>
      <c r="E167" s="60"/>
      <c r="F167" s="97">
        <f>SUM(F164:F166)</f>
        <v>1</v>
      </c>
      <c r="G167" s="97">
        <f>SUM(G164:G166)</f>
        <v>1</v>
      </c>
      <c r="H167" s="20"/>
      <c r="L167" s="20"/>
      <c r="M167" s="20"/>
      <c r="N167" s="52"/>
    </row>
    <row r="168" spans="1:14" outlineLevel="1" x14ac:dyDescent="0.25">
      <c r="A168" s="22" t="s">
        <v>424</v>
      </c>
      <c r="B168" s="61"/>
      <c r="C168" s="98"/>
      <c r="D168" s="98"/>
      <c r="E168" s="60"/>
      <c r="F168" s="60"/>
      <c r="G168" s="18"/>
      <c r="H168" s="20"/>
      <c r="L168" s="20"/>
      <c r="M168" s="20"/>
      <c r="N168" s="52"/>
    </row>
    <row r="169" spans="1:14" outlineLevel="1" x14ac:dyDescent="0.25">
      <c r="A169" s="22" t="s">
        <v>425</v>
      </c>
      <c r="B169" s="61"/>
      <c r="C169" s="98"/>
      <c r="D169" s="98"/>
      <c r="E169" s="60"/>
      <c r="F169" s="60"/>
      <c r="G169" s="18"/>
      <c r="H169" s="20"/>
      <c r="L169" s="20"/>
      <c r="M169" s="20"/>
      <c r="N169" s="52"/>
    </row>
    <row r="170" spans="1:14" outlineLevel="1" x14ac:dyDescent="0.25">
      <c r="A170" s="22" t="s">
        <v>426</v>
      </c>
      <c r="B170" s="61"/>
      <c r="C170" s="98"/>
      <c r="D170" s="98"/>
      <c r="E170" s="60"/>
      <c r="F170" s="60"/>
      <c r="G170" s="18"/>
      <c r="H170" s="20"/>
      <c r="L170" s="20"/>
      <c r="M170" s="20"/>
      <c r="N170" s="52"/>
    </row>
    <row r="171" spans="1:14" outlineLevel="1" x14ac:dyDescent="0.25">
      <c r="A171" s="22" t="s">
        <v>427</v>
      </c>
      <c r="B171" s="61"/>
      <c r="C171" s="98"/>
      <c r="D171" s="98"/>
      <c r="E171" s="60"/>
      <c r="F171" s="60"/>
      <c r="G171" s="18"/>
      <c r="H171" s="20"/>
      <c r="L171" s="20"/>
      <c r="M171" s="20"/>
      <c r="N171" s="52"/>
    </row>
    <row r="172" spans="1:14" outlineLevel="1" x14ac:dyDescent="0.25">
      <c r="A172" s="22" t="s">
        <v>428</v>
      </c>
      <c r="B172" s="61"/>
      <c r="C172" s="98"/>
      <c r="D172" s="98"/>
      <c r="E172" s="60"/>
      <c r="F172" s="60"/>
      <c r="G172" s="18"/>
      <c r="H172" s="20"/>
      <c r="L172" s="20"/>
      <c r="M172" s="20"/>
      <c r="N172" s="52"/>
    </row>
    <row r="173" spans="1:14" ht="15" customHeight="1" x14ac:dyDescent="0.25">
      <c r="A173" s="41"/>
      <c r="B173" s="42" t="s">
        <v>429</v>
      </c>
      <c r="C173" s="41" t="s">
        <v>227</v>
      </c>
      <c r="D173" s="41"/>
      <c r="E173" s="43"/>
      <c r="F173" s="44" t="s">
        <v>430</v>
      </c>
      <c r="G173" s="44"/>
      <c r="H173" s="20"/>
      <c r="L173" s="20"/>
      <c r="M173" s="20"/>
      <c r="N173" s="52"/>
    </row>
    <row r="174" spans="1:14" ht="15" customHeight="1" x14ac:dyDescent="0.25">
      <c r="A174" s="22" t="s">
        <v>431</v>
      </c>
      <c r="B174" s="39" t="s">
        <v>432</v>
      </c>
      <c r="C174" s="115">
        <v>248.82689400000001</v>
      </c>
      <c r="D174" s="36"/>
      <c r="E174" s="28"/>
      <c r="F174" s="95">
        <f>IF($C$179=0,"",IF(C174="[for completion]","",C174/$C$179))</f>
        <v>5.7730704732513863E-2</v>
      </c>
      <c r="G174" s="48"/>
      <c r="H174" s="20"/>
      <c r="L174" s="20"/>
      <c r="M174" s="20"/>
      <c r="N174" s="52"/>
    </row>
    <row r="175" spans="1:14" ht="30.75" customHeight="1" x14ac:dyDescent="0.25">
      <c r="A175" s="22" t="s">
        <v>433</v>
      </c>
      <c r="B175" s="39" t="s">
        <v>434</v>
      </c>
      <c r="C175" s="115"/>
      <c r="E175" s="50"/>
      <c r="F175" s="95">
        <f>IF($C$179=0,"",IF(C175="[for completion]","",C175/$C$179))</f>
        <v>0</v>
      </c>
      <c r="G175" s="48"/>
      <c r="H175" s="20"/>
      <c r="L175" s="20"/>
      <c r="M175" s="20"/>
      <c r="N175" s="52"/>
    </row>
    <row r="176" spans="1:14" x14ac:dyDescent="0.25">
      <c r="A176" s="22" t="s">
        <v>435</v>
      </c>
      <c r="B176" s="39" t="s">
        <v>436</v>
      </c>
      <c r="C176" s="115"/>
      <c r="E176" s="50"/>
      <c r="F176" s="95"/>
      <c r="G176" s="48"/>
      <c r="H176" s="20"/>
      <c r="L176" s="20"/>
      <c r="M176" s="20"/>
      <c r="N176" s="52"/>
    </row>
    <row r="177" spans="1:14" x14ac:dyDescent="0.25">
      <c r="A177" s="22" t="s">
        <v>437</v>
      </c>
      <c r="B177" s="39" t="s">
        <v>438</v>
      </c>
      <c r="C177" s="115">
        <v>3678</v>
      </c>
      <c r="E177" s="50"/>
      <c r="F177" s="95">
        <f>IF($C$179=0,"",IF(C177="[for completion]","",C177/$C$179))</f>
        <v>0.85333835339433195</v>
      </c>
      <c r="G177" s="48"/>
      <c r="H177" s="20"/>
      <c r="L177" s="20"/>
      <c r="M177" s="20"/>
      <c r="N177" s="52"/>
    </row>
    <row r="178" spans="1:14" x14ac:dyDescent="0.25">
      <c r="A178" s="22" t="s">
        <v>439</v>
      </c>
      <c r="B178" s="39" t="s">
        <v>267</v>
      </c>
      <c r="C178" s="115">
        <v>383.30399999999997</v>
      </c>
      <c r="E178" s="50"/>
      <c r="F178" s="95">
        <f>IF($C$179=0,"",IF(C178="[for completion]","",C178/$C$179))</f>
        <v>8.893094187315416E-2</v>
      </c>
      <c r="G178" s="48"/>
      <c r="H178" s="20"/>
      <c r="L178" s="20"/>
      <c r="M178" s="20"/>
      <c r="N178" s="52"/>
    </row>
    <row r="179" spans="1:14" x14ac:dyDescent="0.25">
      <c r="A179" s="22" t="s">
        <v>440</v>
      </c>
      <c r="B179" s="56" t="s">
        <v>269</v>
      </c>
      <c r="C179" s="90">
        <f>SUM(C174:C178)</f>
        <v>4310.1308939999999</v>
      </c>
      <c r="E179" s="50"/>
      <c r="F179" s="96">
        <f>SUM(F174:F178)</f>
        <v>1</v>
      </c>
      <c r="G179" s="48"/>
      <c r="H179" s="20"/>
      <c r="L179" s="20"/>
      <c r="M179" s="20"/>
      <c r="N179" s="52"/>
    </row>
    <row r="180" spans="1:14" outlineLevel="1" x14ac:dyDescent="0.25">
      <c r="A180" s="22" t="s">
        <v>441</v>
      </c>
      <c r="B180" s="62" t="s">
        <v>442</v>
      </c>
      <c r="C180" s="88"/>
      <c r="E180" s="50"/>
      <c r="F180" s="95">
        <f t="shared" ref="F180:F187" si="13">IF($C$179=0,"",IF(C180="[for completion]","",C180/$C$179))</f>
        <v>0</v>
      </c>
      <c r="G180" s="48"/>
      <c r="H180" s="20"/>
      <c r="L180" s="20"/>
      <c r="M180" s="20"/>
      <c r="N180" s="52"/>
    </row>
    <row r="181" spans="1:14" s="62" customFormat="1" ht="30" customHeight="1" outlineLevel="1" x14ac:dyDescent="0.25">
      <c r="A181" s="22" t="s">
        <v>443</v>
      </c>
      <c r="B181" s="62" t="s">
        <v>444</v>
      </c>
      <c r="C181" s="99"/>
      <c r="F181" s="95">
        <f t="shared" si="13"/>
        <v>0</v>
      </c>
    </row>
    <row r="182" spans="1:14" ht="30" customHeight="1" outlineLevel="1" x14ac:dyDescent="0.25">
      <c r="A182" s="22" t="s">
        <v>445</v>
      </c>
      <c r="B182" s="62" t="s">
        <v>446</v>
      </c>
      <c r="C182" s="88"/>
      <c r="E182" s="50"/>
      <c r="F182" s="95">
        <f t="shared" si="13"/>
        <v>0</v>
      </c>
      <c r="G182" s="48"/>
      <c r="H182" s="20"/>
      <c r="L182" s="20"/>
      <c r="M182" s="20"/>
      <c r="N182" s="52"/>
    </row>
    <row r="183" spans="1:14" outlineLevel="1" x14ac:dyDescent="0.25">
      <c r="A183" s="22" t="s">
        <v>447</v>
      </c>
      <c r="B183" s="62" t="s">
        <v>448</v>
      </c>
      <c r="C183" s="88"/>
      <c r="E183" s="50"/>
      <c r="F183" s="95">
        <f t="shared" si="13"/>
        <v>0</v>
      </c>
      <c r="G183" s="48"/>
      <c r="H183" s="20"/>
      <c r="L183" s="20"/>
      <c r="M183" s="20"/>
      <c r="N183" s="52"/>
    </row>
    <row r="184" spans="1:14" s="62" customFormat="1" ht="30" customHeight="1" outlineLevel="1" x14ac:dyDescent="0.25">
      <c r="A184" s="22" t="s">
        <v>449</v>
      </c>
      <c r="B184" s="62" t="s">
        <v>450</v>
      </c>
      <c r="C184" s="99"/>
      <c r="F184" s="95">
        <f t="shared" si="13"/>
        <v>0</v>
      </c>
    </row>
    <row r="185" spans="1:14" ht="30" customHeight="1" outlineLevel="1" x14ac:dyDescent="0.25">
      <c r="A185" s="22" t="s">
        <v>451</v>
      </c>
      <c r="B185" s="62" t="s">
        <v>452</v>
      </c>
      <c r="C185" s="88"/>
      <c r="E185" s="50"/>
      <c r="F185" s="95">
        <f t="shared" si="13"/>
        <v>0</v>
      </c>
      <c r="G185" s="48"/>
      <c r="H185" s="20"/>
      <c r="L185" s="20"/>
      <c r="M185" s="20"/>
      <c r="N185" s="52"/>
    </row>
    <row r="186" spans="1:14" outlineLevel="1" x14ac:dyDescent="0.25">
      <c r="A186" s="22" t="s">
        <v>453</v>
      </c>
      <c r="B186" s="62" t="s">
        <v>454</v>
      </c>
      <c r="C186" s="88"/>
      <c r="E186" s="50"/>
      <c r="F186" s="95">
        <f t="shared" si="13"/>
        <v>0</v>
      </c>
      <c r="G186" s="48"/>
      <c r="H186" s="20"/>
      <c r="L186" s="20"/>
      <c r="M186" s="20"/>
      <c r="N186" s="52"/>
    </row>
    <row r="187" spans="1:14" outlineLevel="1" x14ac:dyDescent="0.25">
      <c r="A187" s="22" t="s">
        <v>455</v>
      </c>
      <c r="B187" s="62" t="s">
        <v>456</v>
      </c>
      <c r="C187" s="88"/>
      <c r="E187" s="50"/>
      <c r="F187" s="95">
        <f t="shared" si="13"/>
        <v>0</v>
      </c>
      <c r="G187" s="48"/>
      <c r="H187" s="20"/>
      <c r="L187" s="20"/>
      <c r="M187" s="20"/>
      <c r="N187" s="52"/>
    </row>
    <row r="188" spans="1:14" outlineLevel="1" x14ac:dyDescent="0.25">
      <c r="A188" s="22" t="s">
        <v>457</v>
      </c>
      <c r="B188" s="62"/>
      <c r="E188" s="50"/>
      <c r="F188" s="48"/>
      <c r="G188" s="48"/>
      <c r="H188" s="20"/>
      <c r="L188" s="20"/>
      <c r="M188" s="20"/>
      <c r="N188" s="52"/>
    </row>
    <row r="189" spans="1:14" outlineLevel="1" x14ac:dyDescent="0.25">
      <c r="A189" s="22" t="s">
        <v>458</v>
      </c>
      <c r="B189" s="62"/>
      <c r="E189" s="50"/>
      <c r="F189" s="48"/>
      <c r="G189" s="48"/>
      <c r="H189" s="20"/>
      <c r="L189" s="20"/>
      <c r="M189" s="20"/>
      <c r="N189" s="52"/>
    </row>
    <row r="190" spans="1:14" outlineLevel="1" x14ac:dyDescent="0.25">
      <c r="A190" s="22" t="s">
        <v>459</v>
      </c>
      <c r="B190" s="62"/>
      <c r="E190" s="50"/>
      <c r="F190" s="48"/>
      <c r="G190" s="48"/>
      <c r="H190" s="20"/>
      <c r="L190" s="20"/>
      <c r="M190" s="20"/>
      <c r="N190" s="52"/>
    </row>
    <row r="191" spans="1:14" outlineLevel="1" x14ac:dyDescent="0.25">
      <c r="A191" s="22" t="s">
        <v>460</v>
      </c>
      <c r="B191" s="51"/>
      <c r="E191" s="50"/>
      <c r="F191" s="48"/>
      <c r="G191" s="48"/>
      <c r="H191" s="20"/>
      <c r="L191" s="20"/>
      <c r="M191" s="20"/>
      <c r="N191" s="52"/>
    </row>
    <row r="192" spans="1:14" ht="15" customHeight="1" x14ac:dyDescent="0.25">
      <c r="A192" s="41"/>
      <c r="B192" s="42" t="s">
        <v>461</v>
      </c>
      <c r="C192" s="41" t="s">
        <v>227</v>
      </c>
      <c r="D192" s="41"/>
      <c r="E192" s="43"/>
      <c r="F192" s="44" t="s">
        <v>430</v>
      </c>
      <c r="G192" s="44"/>
      <c r="H192" s="20"/>
      <c r="L192" s="20"/>
      <c r="M192" s="20"/>
      <c r="N192" s="52"/>
    </row>
    <row r="193" spans="1:14" x14ac:dyDescent="0.25">
      <c r="A193" s="22" t="s">
        <v>462</v>
      </c>
      <c r="B193" s="39" t="s">
        <v>463</v>
      </c>
      <c r="C193" s="115">
        <v>4310.1308939999999</v>
      </c>
      <c r="E193" s="47"/>
      <c r="F193" s="95">
        <f t="shared" ref="F193:F206" si="14">IF($C$208=0,"",IF(C193="[for completion]","",C193/$C$208))</f>
        <v>1</v>
      </c>
      <c r="G193" s="48"/>
      <c r="H193" s="20"/>
      <c r="L193" s="20"/>
      <c r="M193" s="20"/>
      <c r="N193" s="52"/>
    </row>
    <row r="194" spans="1:14" x14ac:dyDescent="0.25">
      <c r="A194" s="22" t="s">
        <v>464</v>
      </c>
      <c r="B194" s="39" t="s">
        <v>465</v>
      </c>
      <c r="C194" s="115"/>
      <c r="E194" s="50"/>
      <c r="F194" s="95">
        <f t="shared" si="14"/>
        <v>0</v>
      </c>
      <c r="G194" s="50"/>
      <c r="H194" s="20"/>
      <c r="L194" s="20"/>
      <c r="M194" s="20"/>
      <c r="N194" s="52"/>
    </row>
    <row r="195" spans="1:14" x14ac:dyDescent="0.25">
      <c r="A195" s="22" t="s">
        <v>466</v>
      </c>
      <c r="B195" s="39" t="s">
        <v>467</v>
      </c>
      <c r="C195" s="115"/>
      <c r="E195" s="50"/>
      <c r="F195" s="95">
        <f t="shared" si="14"/>
        <v>0</v>
      </c>
      <c r="G195" s="50"/>
      <c r="H195" s="20"/>
      <c r="L195" s="20"/>
      <c r="M195" s="20"/>
      <c r="N195" s="52"/>
    </row>
    <row r="196" spans="1:14" x14ac:dyDescent="0.25">
      <c r="A196" s="22" t="s">
        <v>468</v>
      </c>
      <c r="B196" s="39" t="s">
        <v>469</v>
      </c>
      <c r="C196" s="115"/>
      <c r="E196" s="50"/>
      <c r="F196" s="95">
        <f t="shared" si="14"/>
        <v>0</v>
      </c>
      <c r="G196" s="50"/>
      <c r="H196" s="20"/>
      <c r="L196" s="20"/>
      <c r="M196" s="20"/>
      <c r="N196" s="52"/>
    </row>
    <row r="197" spans="1:14" x14ac:dyDescent="0.25">
      <c r="A197" s="22" t="s">
        <v>470</v>
      </c>
      <c r="B197" s="39" t="s">
        <v>471</v>
      </c>
      <c r="C197" s="115"/>
      <c r="E197" s="50"/>
      <c r="F197" s="95">
        <f t="shared" si="14"/>
        <v>0</v>
      </c>
      <c r="G197" s="50"/>
      <c r="H197" s="20"/>
      <c r="L197" s="20"/>
      <c r="M197" s="20"/>
      <c r="N197" s="52"/>
    </row>
    <row r="198" spans="1:14" x14ac:dyDescent="0.25">
      <c r="A198" s="22" t="s">
        <v>472</v>
      </c>
      <c r="B198" s="39" t="s">
        <v>473</v>
      </c>
      <c r="C198" s="115"/>
      <c r="E198" s="50"/>
      <c r="F198" s="95">
        <f t="shared" si="14"/>
        <v>0</v>
      </c>
      <c r="G198" s="50"/>
      <c r="H198" s="20"/>
      <c r="L198" s="20"/>
      <c r="M198" s="20"/>
      <c r="N198" s="52"/>
    </row>
    <row r="199" spans="1:14" x14ac:dyDescent="0.25">
      <c r="A199" s="22" t="s">
        <v>474</v>
      </c>
      <c r="B199" s="39" t="s">
        <v>475</v>
      </c>
      <c r="C199" s="115"/>
      <c r="E199" s="50"/>
      <c r="F199" s="95">
        <f t="shared" si="14"/>
        <v>0</v>
      </c>
      <c r="G199" s="50"/>
      <c r="H199" s="20"/>
      <c r="L199" s="20"/>
      <c r="M199" s="20"/>
      <c r="N199" s="52"/>
    </row>
    <row r="200" spans="1:14" x14ac:dyDescent="0.25">
      <c r="A200" s="22" t="s">
        <v>476</v>
      </c>
      <c r="B200" s="39" t="s">
        <v>477</v>
      </c>
      <c r="C200" s="115"/>
      <c r="E200" s="50"/>
      <c r="F200" s="95">
        <f t="shared" si="14"/>
        <v>0</v>
      </c>
      <c r="G200" s="50"/>
      <c r="H200" s="20"/>
      <c r="L200" s="20"/>
      <c r="M200" s="20"/>
      <c r="N200" s="52"/>
    </row>
    <row r="201" spans="1:14" x14ac:dyDescent="0.25">
      <c r="A201" s="22" t="s">
        <v>478</v>
      </c>
      <c r="B201" s="39" t="s">
        <v>479</v>
      </c>
      <c r="C201" s="115"/>
      <c r="E201" s="50"/>
      <c r="F201" s="95">
        <f t="shared" si="14"/>
        <v>0</v>
      </c>
      <c r="G201" s="50"/>
      <c r="H201" s="20"/>
      <c r="L201" s="20"/>
      <c r="M201" s="20"/>
      <c r="N201" s="52"/>
    </row>
    <row r="202" spans="1:14" x14ac:dyDescent="0.25">
      <c r="A202" s="22" t="s">
        <v>480</v>
      </c>
      <c r="B202" s="39" t="s">
        <v>481</v>
      </c>
      <c r="C202" s="115"/>
      <c r="E202" s="50"/>
      <c r="F202" s="95">
        <f t="shared" si="14"/>
        <v>0</v>
      </c>
      <c r="G202" s="50"/>
      <c r="H202" s="20"/>
      <c r="L202" s="20"/>
      <c r="M202" s="20"/>
      <c r="N202" s="52"/>
    </row>
    <row r="203" spans="1:14" x14ac:dyDescent="0.25">
      <c r="A203" s="22" t="s">
        <v>482</v>
      </c>
      <c r="B203" s="39" t="s">
        <v>483</v>
      </c>
      <c r="C203" s="115"/>
      <c r="E203" s="50"/>
      <c r="F203" s="95">
        <f t="shared" si="14"/>
        <v>0</v>
      </c>
      <c r="G203" s="50"/>
      <c r="H203" s="20"/>
      <c r="L203" s="20"/>
      <c r="M203" s="20"/>
      <c r="N203" s="52"/>
    </row>
    <row r="204" spans="1:14" x14ac:dyDescent="0.25">
      <c r="A204" s="22" t="s">
        <v>484</v>
      </c>
      <c r="B204" s="39" t="s">
        <v>485</v>
      </c>
      <c r="C204" s="115"/>
      <c r="E204" s="50"/>
      <c r="F204" s="95">
        <f t="shared" si="14"/>
        <v>0</v>
      </c>
      <c r="G204" s="50"/>
      <c r="H204" s="20"/>
      <c r="L204" s="20"/>
      <c r="M204" s="20"/>
      <c r="N204" s="52"/>
    </row>
    <row r="205" spans="1:14" x14ac:dyDescent="0.25">
      <c r="A205" s="22" t="s">
        <v>486</v>
      </c>
      <c r="B205" s="39" t="s">
        <v>487</v>
      </c>
      <c r="C205" s="115"/>
      <c r="E205" s="50"/>
      <c r="F205" s="95">
        <f t="shared" si="14"/>
        <v>0</v>
      </c>
      <c r="G205" s="50"/>
      <c r="H205" s="20"/>
      <c r="L205" s="20"/>
      <c r="M205" s="20"/>
      <c r="N205" s="52"/>
    </row>
    <row r="206" spans="1:14" x14ac:dyDescent="0.25">
      <c r="A206" s="22" t="s">
        <v>488</v>
      </c>
      <c r="B206" s="39" t="s">
        <v>267</v>
      </c>
      <c r="C206" s="115"/>
      <c r="E206" s="50"/>
      <c r="F206" s="95">
        <f t="shared" si="14"/>
        <v>0</v>
      </c>
      <c r="G206" s="50"/>
      <c r="H206" s="20"/>
      <c r="L206" s="20"/>
      <c r="M206" s="20"/>
      <c r="N206" s="52"/>
    </row>
    <row r="207" spans="1:14" x14ac:dyDescent="0.25">
      <c r="A207" s="22" t="s">
        <v>489</v>
      </c>
      <c r="B207" s="49" t="s">
        <v>490</v>
      </c>
      <c r="C207" s="115"/>
      <c r="E207" s="50"/>
      <c r="F207" s="95"/>
      <c r="G207" s="50"/>
      <c r="H207" s="20"/>
      <c r="L207" s="20"/>
      <c r="M207" s="20"/>
      <c r="N207" s="52"/>
    </row>
    <row r="208" spans="1:14" x14ac:dyDescent="0.25">
      <c r="A208" s="22" t="s">
        <v>491</v>
      </c>
      <c r="B208" s="56" t="s">
        <v>269</v>
      </c>
      <c r="C208" s="90">
        <f>SUM(C193:C206)</f>
        <v>4310.1308939999999</v>
      </c>
      <c r="D208" s="39"/>
      <c r="E208" s="50"/>
      <c r="F208" s="96">
        <f>SUM(F193:F206)</f>
        <v>1</v>
      </c>
      <c r="G208" s="50"/>
      <c r="H208" s="20"/>
      <c r="L208" s="20"/>
      <c r="M208" s="20"/>
      <c r="N208" s="52"/>
    </row>
    <row r="209" spans="1:14" outlineLevel="1" x14ac:dyDescent="0.25">
      <c r="A209" s="22" t="s">
        <v>492</v>
      </c>
      <c r="B209" s="51" t="s">
        <v>271</v>
      </c>
      <c r="C209" s="88"/>
      <c r="E209" s="50"/>
      <c r="F209" s="95">
        <f t="shared" ref="F209:F215" si="15">IF($C$208=0,"",IF(C209="[for completion]","",C209/$C$208))</f>
        <v>0</v>
      </c>
      <c r="G209" s="50"/>
      <c r="H209" s="20"/>
      <c r="L209" s="20"/>
      <c r="M209" s="20"/>
      <c r="N209" s="52"/>
    </row>
    <row r="210" spans="1:14" outlineLevel="1" x14ac:dyDescent="0.25">
      <c r="A210" s="22" t="s">
        <v>493</v>
      </c>
      <c r="B210" s="51" t="s">
        <v>271</v>
      </c>
      <c r="C210" s="88"/>
      <c r="E210" s="50"/>
      <c r="F210" s="95">
        <f t="shared" si="15"/>
        <v>0</v>
      </c>
      <c r="G210" s="50"/>
      <c r="H210" s="20"/>
      <c r="L210" s="20"/>
      <c r="M210" s="20"/>
      <c r="N210" s="52"/>
    </row>
    <row r="211" spans="1:14" outlineLevel="1" x14ac:dyDescent="0.25">
      <c r="A211" s="22" t="s">
        <v>494</v>
      </c>
      <c r="B211" s="51" t="s">
        <v>271</v>
      </c>
      <c r="C211" s="88"/>
      <c r="E211" s="50"/>
      <c r="F211" s="95">
        <f t="shared" si="15"/>
        <v>0</v>
      </c>
      <c r="G211" s="50"/>
      <c r="H211" s="20"/>
      <c r="L211" s="20"/>
      <c r="M211" s="20"/>
      <c r="N211" s="52"/>
    </row>
    <row r="212" spans="1:14" outlineLevel="1" x14ac:dyDescent="0.25">
      <c r="A212" s="22" t="s">
        <v>495</v>
      </c>
      <c r="B212" s="51" t="s">
        <v>271</v>
      </c>
      <c r="C212" s="88"/>
      <c r="E212" s="50"/>
      <c r="F212" s="95">
        <f t="shared" si="15"/>
        <v>0</v>
      </c>
      <c r="G212" s="50"/>
      <c r="H212" s="20"/>
      <c r="L212" s="20"/>
      <c r="M212" s="20"/>
      <c r="N212" s="52"/>
    </row>
    <row r="213" spans="1:14" outlineLevel="1" x14ac:dyDescent="0.25">
      <c r="A213" s="22" t="s">
        <v>496</v>
      </c>
      <c r="B213" s="51" t="s">
        <v>271</v>
      </c>
      <c r="C213" s="88"/>
      <c r="E213" s="50"/>
      <c r="F213" s="95">
        <f t="shared" si="15"/>
        <v>0</v>
      </c>
      <c r="G213" s="50"/>
      <c r="H213" s="20"/>
      <c r="L213" s="20"/>
      <c r="M213" s="20"/>
      <c r="N213" s="52"/>
    </row>
    <row r="214" spans="1:14" outlineLevel="1" x14ac:dyDescent="0.25">
      <c r="A214" s="22" t="s">
        <v>497</v>
      </c>
      <c r="B214" s="51" t="s">
        <v>271</v>
      </c>
      <c r="C214" s="88"/>
      <c r="E214" s="50"/>
      <c r="F214" s="95">
        <f t="shared" si="15"/>
        <v>0</v>
      </c>
      <c r="G214" s="50"/>
      <c r="H214" s="20"/>
      <c r="L214" s="20"/>
      <c r="M214" s="20"/>
      <c r="N214" s="52"/>
    </row>
    <row r="215" spans="1:14" outlineLevel="1" x14ac:dyDescent="0.25">
      <c r="A215" s="22" t="s">
        <v>498</v>
      </c>
      <c r="B215" s="51" t="s">
        <v>271</v>
      </c>
      <c r="C215" s="88"/>
      <c r="E215" s="50"/>
      <c r="F215" s="95">
        <f t="shared" si="15"/>
        <v>0</v>
      </c>
      <c r="G215" s="50"/>
      <c r="H215" s="20"/>
      <c r="L215" s="20"/>
      <c r="M215" s="20"/>
      <c r="N215" s="52"/>
    </row>
    <row r="216" spans="1:14" ht="15" customHeight="1" x14ac:dyDescent="0.25">
      <c r="A216" s="41"/>
      <c r="B216" s="42" t="s">
        <v>499</v>
      </c>
      <c r="C216" s="41" t="s">
        <v>227</v>
      </c>
      <c r="D216" s="41"/>
      <c r="E216" s="43"/>
      <c r="F216" s="44" t="s">
        <v>257</v>
      </c>
      <c r="G216" s="44" t="s">
        <v>500</v>
      </c>
      <c r="H216" s="20"/>
      <c r="L216" s="20"/>
      <c r="M216" s="20"/>
      <c r="N216" s="52"/>
    </row>
    <row r="217" spans="1:14" x14ac:dyDescent="0.25">
      <c r="A217" s="22" t="s">
        <v>501</v>
      </c>
      <c r="B217" s="18" t="s">
        <v>502</v>
      </c>
      <c r="C217" s="115">
        <v>248.82689400000001</v>
      </c>
      <c r="E217" s="60"/>
      <c r="F217" s="95">
        <f>IF($C$38=0,"",IF(C217="[for completion]","",IF(C217="","",C217/$C$38)))</f>
        <v>1.0525698898100327E-2</v>
      </c>
      <c r="G217" s="95">
        <f>IF($C$39=0,"",IF(C217="[for completion]","",IF(C217="","",C217/$C$39)))</f>
        <v>1.2020622898550725E-2</v>
      </c>
      <c r="H217" s="20"/>
      <c r="L217" s="20"/>
      <c r="M217" s="20"/>
      <c r="N217" s="52"/>
    </row>
    <row r="218" spans="1:14" x14ac:dyDescent="0.25">
      <c r="A218" s="22" t="s">
        <v>503</v>
      </c>
      <c r="B218" s="18" t="s">
        <v>504</v>
      </c>
      <c r="C218" s="115">
        <v>4061.3040000000001</v>
      </c>
      <c r="E218" s="60"/>
      <c r="F218" s="95">
        <f>IF($C$38=0,"",IF(C218="[for completion]","",IF(C218="","",C218/$C$38)))</f>
        <v>0.17179840310047212</v>
      </c>
      <c r="G218" s="95">
        <f>IF($C$39=0,"",IF(C218="[for completion]","",IF(C218="","",C218/$C$39)))</f>
        <v>0.19619826086956521</v>
      </c>
      <c r="H218" s="20"/>
      <c r="L218" s="20"/>
      <c r="M218" s="20"/>
      <c r="N218" s="52"/>
    </row>
    <row r="219" spans="1:14" x14ac:dyDescent="0.25">
      <c r="A219" s="22" t="s">
        <v>505</v>
      </c>
      <c r="B219" s="18" t="s">
        <v>267</v>
      </c>
      <c r="C219" s="115"/>
      <c r="E219" s="60"/>
      <c r="F219" s="95" t="str">
        <f>IF($C$38=0,"",IF(C219="[for completion]","",IF(C219="","",C219/$C$38)))</f>
        <v/>
      </c>
      <c r="G219" s="95" t="str">
        <f>IF($C$39=0,"",IF(C219="[for completion]","",IF(C219="","",C219/$C$39)))</f>
        <v/>
      </c>
      <c r="H219" s="20"/>
      <c r="L219" s="20"/>
      <c r="M219" s="20"/>
      <c r="N219" s="52"/>
    </row>
    <row r="220" spans="1:14" x14ac:dyDescent="0.25">
      <c r="A220" s="22" t="s">
        <v>506</v>
      </c>
      <c r="B220" s="56" t="s">
        <v>269</v>
      </c>
      <c r="C220" s="88">
        <f>SUM(C217:C219)</f>
        <v>4310.1308939999999</v>
      </c>
      <c r="E220" s="60"/>
      <c r="F220" s="86">
        <f>SUM(F217:F219)</f>
        <v>0.18232410199857244</v>
      </c>
      <c r="G220" s="86">
        <f>SUM(G217:G219)</f>
        <v>0.20821888376811593</v>
      </c>
      <c r="H220" s="20"/>
      <c r="L220" s="20"/>
      <c r="M220" s="20"/>
      <c r="N220" s="52"/>
    </row>
    <row r="221" spans="1:14" outlineLevel="1" x14ac:dyDescent="0.25">
      <c r="A221" s="22" t="s">
        <v>507</v>
      </c>
      <c r="B221" s="51" t="s">
        <v>271</v>
      </c>
      <c r="C221" s="88"/>
      <c r="E221" s="60"/>
      <c r="F221" s="95" t="str">
        <f t="shared" ref="F221:F227" si="16">IF($C$38=0,"",IF(C221="[for completion]","",IF(C221="","",C221/$C$38)))</f>
        <v/>
      </c>
      <c r="G221" s="95" t="str">
        <f t="shared" ref="G221:G227" si="17">IF($C$39=0,"",IF(C221="[for completion]","",IF(C221="","",C221/$C$39)))</f>
        <v/>
      </c>
      <c r="H221" s="20"/>
      <c r="L221" s="20"/>
      <c r="M221" s="20"/>
      <c r="N221" s="52"/>
    </row>
    <row r="222" spans="1:14" outlineLevel="1" x14ac:dyDescent="0.25">
      <c r="A222" s="22" t="s">
        <v>508</v>
      </c>
      <c r="B222" s="51" t="s">
        <v>271</v>
      </c>
      <c r="C222" s="88"/>
      <c r="E222" s="60"/>
      <c r="F222" s="95" t="str">
        <f t="shared" si="16"/>
        <v/>
      </c>
      <c r="G222" s="95" t="str">
        <f t="shared" si="17"/>
        <v/>
      </c>
      <c r="H222" s="20"/>
      <c r="L222" s="20"/>
      <c r="M222" s="20"/>
      <c r="N222" s="52"/>
    </row>
    <row r="223" spans="1:14" outlineLevel="1" x14ac:dyDescent="0.25">
      <c r="A223" s="22" t="s">
        <v>509</v>
      </c>
      <c r="B223" s="51" t="s">
        <v>271</v>
      </c>
      <c r="C223" s="88"/>
      <c r="E223" s="60"/>
      <c r="F223" s="95" t="str">
        <f t="shared" si="16"/>
        <v/>
      </c>
      <c r="G223" s="95" t="str">
        <f t="shared" si="17"/>
        <v/>
      </c>
      <c r="H223" s="20"/>
      <c r="L223" s="20"/>
      <c r="M223" s="20"/>
      <c r="N223" s="52"/>
    </row>
    <row r="224" spans="1:14" outlineLevel="1" x14ac:dyDescent="0.25">
      <c r="A224" s="22" t="s">
        <v>510</v>
      </c>
      <c r="B224" s="51" t="s">
        <v>271</v>
      </c>
      <c r="C224" s="88"/>
      <c r="E224" s="60"/>
      <c r="F224" s="95" t="str">
        <f t="shared" si="16"/>
        <v/>
      </c>
      <c r="G224" s="95" t="str">
        <f t="shared" si="17"/>
        <v/>
      </c>
      <c r="H224" s="20"/>
      <c r="L224" s="20"/>
      <c r="M224" s="20"/>
      <c r="N224" s="52"/>
    </row>
    <row r="225" spans="1:13" outlineLevel="1" x14ac:dyDescent="0.25">
      <c r="A225" s="22" t="s">
        <v>511</v>
      </c>
      <c r="B225" s="51" t="s">
        <v>271</v>
      </c>
      <c r="C225" s="88"/>
      <c r="E225" s="60"/>
      <c r="F225" s="95" t="str">
        <f t="shared" si="16"/>
        <v/>
      </c>
      <c r="G225" s="95" t="str">
        <f t="shared" si="17"/>
        <v/>
      </c>
      <c r="H225" s="20"/>
      <c r="L225" s="20"/>
      <c r="M225" s="20"/>
    </row>
    <row r="226" spans="1:13" outlineLevel="1" x14ac:dyDescent="0.25">
      <c r="A226" s="22" t="s">
        <v>512</v>
      </c>
      <c r="B226" s="51" t="s">
        <v>271</v>
      </c>
      <c r="C226" s="88"/>
      <c r="E226" s="39"/>
      <c r="F226" s="95" t="str">
        <f t="shared" si="16"/>
        <v/>
      </c>
      <c r="G226" s="95" t="str">
        <f t="shared" si="17"/>
        <v/>
      </c>
      <c r="H226" s="20"/>
      <c r="L226" s="20"/>
      <c r="M226" s="20"/>
    </row>
    <row r="227" spans="1:13" outlineLevel="1" x14ac:dyDescent="0.25">
      <c r="A227" s="22" t="s">
        <v>513</v>
      </c>
      <c r="B227" s="51" t="s">
        <v>271</v>
      </c>
      <c r="C227" s="88"/>
      <c r="E227" s="60"/>
      <c r="F227" s="95" t="str">
        <f t="shared" si="16"/>
        <v/>
      </c>
      <c r="G227" s="95" t="str">
        <f t="shared" si="17"/>
        <v/>
      </c>
      <c r="H227" s="20"/>
      <c r="L227" s="20"/>
      <c r="M227" s="20"/>
    </row>
    <row r="228" spans="1:13" ht="15" customHeight="1" x14ac:dyDescent="0.25">
      <c r="A228" s="41"/>
      <c r="B228" s="42" t="s">
        <v>514</v>
      </c>
      <c r="C228" s="41"/>
      <c r="D228" s="41"/>
      <c r="E228" s="43"/>
      <c r="F228" s="44"/>
      <c r="G228" s="44"/>
      <c r="H228" s="20"/>
      <c r="L228" s="20"/>
      <c r="M228" s="20"/>
    </row>
    <row r="229" spans="1:13" ht="30" customHeight="1" x14ac:dyDescent="0.25">
      <c r="A229" s="22" t="s">
        <v>515</v>
      </c>
      <c r="B229" s="39" t="s">
        <v>516</v>
      </c>
      <c r="C229" s="104" t="s">
        <v>517</v>
      </c>
      <c r="H229" s="20"/>
      <c r="L229" s="20"/>
      <c r="M229" s="20"/>
    </row>
    <row r="230" spans="1:13" ht="15" customHeight="1" x14ac:dyDescent="0.25">
      <c r="A230" s="41"/>
      <c r="B230" s="42" t="s">
        <v>518</v>
      </c>
      <c r="C230" s="41"/>
      <c r="D230" s="41"/>
      <c r="E230" s="43"/>
      <c r="F230" s="44"/>
      <c r="G230" s="44"/>
      <c r="H230" s="20"/>
      <c r="L230" s="20"/>
      <c r="M230" s="20"/>
    </row>
    <row r="231" spans="1:13" x14ac:dyDescent="0.25">
      <c r="A231" s="22" t="s">
        <v>519</v>
      </c>
      <c r="B231" s="22" t="s">
        <v>520</v>
      </c>
      <c r="C231" s="115" t="s">
        <v>517</v>
      </c>
      <c r="E231" s="39"/>
      <c r="H231" s="20"/>
      <c r="L231" s="20"/>
      <c r="M231" s="20"/>
    </row>
    <row r="232" spans="1:13" x14ac:dyDescent="0.25">
      <c r="A232" s="22" t="s">
        <v>521</v>
      </c>
      <c r="B232" s="1" t="s">
        <v>522</v>
      </c>
      <c r="C232" s="115" t="s">
        <v>523</v>
      </c>
      <c r="E232" s="39"/>
      <c r="H232" s="20"/>
      <c r="L232" s="20"/>
      <c r="M232" s="20"/>
    </row>
    <row r="233" spans="1:13" x14ac:dyDescent="0.25">
      <c r="A233" s="22" t="s">
        <v>524</v>
      </c>
      <c r="B233" s="1" t="s">
        <v>525</v>
      </c>
      <c r="C233" s="115" t="s">
        <v>517</v>
      </c>
      <c r="E233" s="39"/>
      <c r="H233" s="20"/>
      <c r="L233" s="20"/>
      <c r="M233" s="20"/>
    </row>
    <row r="234" spans="1:13" outlineLevel="1" x14ac:dyDescent="0.25">
      <c r="A234" s="22" t="s">
        <v>526</v>
      </c>
      <c r="B234" s="37" t="s">
        <v>527</v>
      </c>
      <c r="C234" s="90"/>
      <c r="D234" s="39"/>
      <c r="E234" s="39"/>
      <c r="H234" s="20"/>
      <c r="L234" s="20"/>
      <c r="M234" s="20"/>
    </row>
    <row r="235" spans="1:13" outlineLevel="1" x14ac:dyDescent="0.25">
      <c r="A235" s="22" t="s">
        <v>528</v>
      </c>
      <c r="B235" s="37" t="s">
        <v>529</v>
      </c>
      <c r="C235" s="90"/>
      <c r="D235" s="39"/>
      <c r="E235" s="39"/>
      <c r="H235" s="20"/>
      <c r="L235" s="20"/>
      <c r="M235" s="20"/>
    </row>
    <row r="236" spans="1:13" outlineLevel="1" x14ac:dyDescent="0.25">
      <c r="A236" s="22" t="s">
        <v>530</v>
      </c>
      <c r="B236" s="37" t="s">
        <v>531</v>
      </c>
      <c r="C236" s="39"/>
      <c r="D236" s="39"/>
      <c r="E236" s="39"/>
      <c r="H236" s="20"/>
      <c r="L236" s="20"/>
      <c r="M236" s="20"/>
    </row>
    <row r="237" spans="1:13" outlineLevel="1" x14ac:dyDescent="0.25">
      <c r="A237" s="22" t="s">
        <v>532</v>
      </c>
      <c r="C237" s="39"/>
      <c r="D237" s="39"/>
      <c r="E237" s="39"/>
      <c r="H237" s="20"/>
      <c r="L237" s="20"/>
      <c r="M237" s="20"/>
    </row>
    <row r="238" spans="1:13" outlineLevel="1" x14ac:dyDescent="0.25">
      <c r="A238" s="22" t="s">
        <v>533</v>
      </c>
      <c r="C238" s="39"/>
      <c r="D238" s="39"/>
      <c r="E238" s="39"/>
      <c r="H238" s="20"/>
      <c r="L238" s="20"/>
      <c r="M238" s="20"/>
    </row>
    <row r="239" spans="1:13" outlineLevel="1" x14ac:dyDescent="0.25">
      <c r="A239" s="41"/>
      <c r="B239" s="42" t="s">
        <v>534</v>
      </c>
      <c r="C239" s="41"/>
      <c r="D239" s="41"/>
      <c r="E239" s="43"/>
      <c r="F239" s="44"/>
      <c r="G239" s="44"/>
      <c r="H239" s="20"/>
    </row>
    <row r="240" spans="1:13" ht="30" customHeight="1" outlineLevel="1" x14ac:dyDescent="0.25">
      <c r="A240" s="22" t="s">
        <v>535</v>
      </c>
      <c r="B240" s="22" t="s">
        <v>536</v>
      </c>
      <c r="C240" s="22" t="s">
        <v>247</v>
      </c>
      <c r="H240" s="20"/>
    </row>
    <row r="241" spans="1:8" ht="30" customHeight="1" outlineLevel="1" x14ac:dyDescent="0.25">
      <c r="A241" s="22" t="s">
        <v>537</v>
      </c>
      <c r="B241" s="22" t="s">
        <v>538</v>
      </c>
      <c r="C241" s="104" t="s">
        <v>247</v>
      </c>
      <c r="H241" s="20"/>
    </row>
    <row r="242" spans="1:8" outlineLevel="1" x14ac:dyDescent="0.25">
      <c r="A242" s="22" t="s">
        <v>539</v>
      </c>
      <c r="B242" s="22" t="s">
        <v>540</v>
      </c>
      <c r="C242" s="104" t="s">
        <v>541</v>
      </c>
      <c r="H242" s="20"/>
    </row>
    <row r="243" spans="1:8" ht="45" customHeight="1" outlineLevel="1" x14ac:dyDescent="0.25">
      <c r="A243" s="22" t="s">
        <v>542</v>
      </c>
      <c r="B243" s="22" t="s">
        <v>543</v>
      </c>
      <c r="C243" s="22" t="s">
        <v>544</v>
      </c>
      <c r="H243" s="20"/>
    </row>
    <row r="244" spans="1:8" outlineLevel="1" x14ac:dyDescent="0.25">
      <c r="A244" s="22" t="s">
        <v>545</v>
      </c>
      <c r="H244" s="20"/>
    </row>
    <row r="245" spans="1:8" outlineLevel="1" x14ac:dyDescent="0.25">
      <c r="A245" s="22" t="s">
        <v>546</v>
      </c>
      <c r="H245" s="20"/>
    </row>
    <row r="246" spans="1:8" outlineLevel="1" x14ac:dyDescent="0.25">
      <c r="A246" s="22" t="s">
        <v>547</v>
      </c>
      <c r="H246" s="20"/>
    </row>
    <row r="247" spans="1:8" outlineLevel="1" x14ac:dyDescent="0.25">
      <c r="A247" s="22" t="s">
        <v>548</v>
      </c>
      <c r="H247" s="20"/>
    </row>
    <row r="248" spans="1:8" outlineLevel="1" x14ac:dyDescent="0.25">
      <c r="A248" s="22" t="s">
        <v>549</v>
      </c>
      <c r="H248" s="20"/>
    </row>
    <row r="249" spans="1:8" outlineLevel="1" x14ac:dyDescent="0.25">
      <c r="A249" s="22" t="s">
        <v>550</v>
      </c>
      <c r="H249" s="20"/>
    </row>
    <row r="250" spans="1:8" outlineLevel="1" x14ac:dyDescent="0.25">
      <c r="A250" s="22" t="s">
        <v>551</v>
      </c>
      <c r="H250" s="20"/>
    </row>
    <row r="251" spans="1:8" outlineLevel="1" x14ac:dyDescent="0.25">
      <c r="A251" s="22" t="s">
        <v>552</v>
      </c>
      <c r="H251" s="20"/>
    </row>
    <row r="252" spans="1:8" outlineLevel="1" x14ac:dyDescent="0.25">
      <c r="A252" s="22" t="s">
        <v>553</v>
      </c>
      <c r="H252" s="20"/>
    </row>
    <row r="253" spans="1:8" outlineLevel="1" x14ac:dyDescent="0.25">
      <c r="A253" s="22" t="s">
        <v>554</v>
      </c>
      <c r="H253" s="20"/>
    </row>
    <row r="254" spans="1:8" outlineLevel="1" x14ac:dyDescent="0.25">
      <c r="A254" s="22" t="s">
        <v>555</v>
      </c>
      <c r="H254" s="20"/>
    </row>
    <row r="255" spans="1:8" outlineLevel="1" x14ac:dyDescent="0.25">
      <c r="A255" s="22" t="s">
        <v>556</v>
      </c>
      <c r="H255" s="20"/>
    </row>
    <row r="256" spans="1:8" outlineLevel="1" x14ac:dyDescent="0.25">
      <c r="A256" s="22" t="s">
        <v>557</v>
      </c>
      <c r="H256" s="20"/>
    </row>
    <row r="257" spans="1:8" outlineLevel="1" x14ac:dyDescent="0.25">
      <c r="A257" s="22" t="s">
        <v>558</v>
      </c>
      <c r="H257" s="20"/>
    </row>
    <row r="258" spans="1:8" outlineLevel="1" x14ac:dyDescent="0.25">
      <c r="A258" s="22" t="s">
        <v>559</v>
      </c>
      <c r="H258" s="20"/>
    </row>
    <row r="259" spans="1:8" outlineLevel="1" x14ac:dyDescent="0.25">
      <c r="A259" s="22" t="s">
        <v>560</v>
      </c>
      <c r="H259" s="20"/>
    </row>
    <row r="260" spans="1:8" outlineLevel="1" x14ac:dyDescent="0.25">
      <c r="A260" s="22" t="s">
        <v>561</v>
      </c>
      <c r="H260" s="20"/>
    </row>
    <row r="261" spans="1:8" outlineLevel="1" x14ac:dyDescent="0.25">
      <c r="A261" s="22" t="s">
        <v>562</v>
      </c>
      <c r="H261" s="20"/>
    </row>
    <row r="262" spans="1:8" outlineLevel="1" x14ac:dyDescent="0.25">
      <c r="A262" s="22" t="s">
        <v>563</v>
      </c>
      <c r="H262" s="20"/>
    </row>
    <row r="263" spans="1:8" outlineLevel="1" x14ac:dyDescent="0.25">
      <c r="A263" s="22" t="s">
        <v>564</v>
      </c>
      <c r="H263" s="20"/>
    </row>
    <row r="264" spans="1:8" outlineLevel="1" x14ac:dyDescent="0.25">
      <c r="A264" s="22" t="s">
        <v>565</v>
      </c>
      <c r="H264" s="20"/>
    </row>
    <row r="265" spans="1:8" outlineLevel="1" x14ac:dyDescent="0.25">
      <c r="A265" s="22" t="s">
        <v>566</v>
      </c>
      <c r="H265" s="20"/>
    </row>
    <row r="266" spans="1:8" outlineLevel="1" x14ac:dyDescent="0.25">
      <c r="A266" s="22" t="s">
        <v>567</v>
      </c>
      <c r="H266" s="20"/>
    </row>
    <row r="267" spans="1:8" outlineLevel="1" x14ac:dyDescent="0.25">
      <c r="A267" s="22" t="s">
        <v>568</v>
      </c>
      <c r="H267" s="20"/>
    </row>
    <row r="268" spans="1:8" outlineLevel="1" x14ac:dyDescent="0.25">
      <c r="A268" s="22" t="s">
        <v>569</v>
      </c>
      <c r="H268" s="20"/>
    </row>
    <row r="269" spans="1:8" outlineLevel="1" x14ac:dyDescent="0.25">
      <c r="A269" s="22" t="s">
        <v>570</v>
      </c>
      <c r="H269" s="20"/>
    </row>
    <row r="270" spans="1:8" outlineLevel="1" x14ac:dyDescent="0.25">
      <c r="A270" s="22" t="s">
        <v>571</v>
      </c>
      <c r="H270" s="20"/>
    </row>
    <row r="271" spans="1:8" outlineLevel="1" x14ac:dyDescent="0.25">
      <c r="A271" s="22" t="s">
        <v>572</v>
      </c>
      <c r="H271" s="20"/>
    </row>
    <row r="272" spans="1:8" outlineLevel="1" x14ac:dyDescent="0.25">
      <c r="A272" s="22" t="s">
        <v>573</v>
      </c>
      <c r="H272" s="20"/>
    </row>
    <row r="273" spans="1:14" outlineLevel="1" x14ac:dyDescent="0.25">
      <c r="A273" s="22" t="s">
        <v>574</v>
      </c>
      <c r="H273" s="20"/>
    </row>
    <row r="274" spans="1:14" outlineLevel="1" x14ac:dyDescent="0.25">
      <c r="A274" s="22" t="s">
        <v>575</v>
      </c>
      <c r="H274" s="20"/>
    </row>
    <row r="275" spans="1:14" outlineLevel="1" x14ac:dyDescent="0.25">
      <c r="A275" s="22" t="s">
        <v>576</v>
      </c>
      <c r="H275" s="20"/>
    </row>
    <row r="276" spans="1:14" outlineLevel="1" x14ac:dyDescent="0.25">
      <c r="A276" s="22" t="s">
        <v>577</v>
      </c>
      <c r="H276" s="20"/>
    </row>
    <row r="277" spans="1:14" outlineLevel="1" x14ac:dyDescent="0.25">
      <c r="A277" s="22" t="s">
        <v>578</v>
      </c>
      <c r="H277" s="20"/>
    </row>
    <row r="278" spans="1:14" outlineLevel="1" x14ac:dyDescent="0.25">
      <c r="A278" s="22" t="s">
        <v>579</v>
      </c>
      <c r="H278" s="20"/>
    </row>
    <row r="279" spans="1:14" outlineLevel="1" x14ac:dyDescent="0.25">
      <c r="A279" s="22" t="s">
        <v>580</v>
      </c>
      <c r="H279" s="20"/>
    </row>
    <row r="280" spans="1:14" outlineLevel="1" x14ac:dyDescent="0.25">
      <c r="A280" s="22" t="s">
        <v>581</v>
      </c>
      <c r="H280" s="20"/>
    </row>
    <row r="281" spans="1:14" outlineLevel="1" x14ac:dyDescent="0.25">
      <c r="A281" s="22" t="s">
        <v>582</v>
      </c>
      <c r="H281" s="20"/>
    </row>
    <row r="282" spans="1:14" outlineLevel="1" x14ac:dyDescent="0.25">
      <c r="A282" s="22" t="s">
        <v>583</v>
      </c>
      <c r="H282" s="20"/>
    </row>
    <row r="283" spans="1:14" outlineLevel="1" x14ac:dyDescent="0.25">
      <c r="A283" s="22" t="s">
        <v>584</v>
      </c>
      <c r="H283" s="20"/>
    </row>
    <row r="284" spans="1:14" outlineLevel="1" x14ac:dyDescent="0.25">
      <c r="A284" s="22" t="s">
        <v>585</v>
      </c>
      <c r="H284" s="20"/>
    </row>
    <row r="285" spans="1:14" ht="18.75" customHeight="1" x14ac:dyDescent="0.25">
      <c r="A285" s="33"/>
      <c r="B285" s="33" t="s">
        <v>586</v>
      </c>
      <c r="C285" s="33" t="s">
        <v>587</v>
      </c>
      <c r="D285" s="33" t="s">
        <v>587</v>
      </c>
      <c r="E285" s="33"/>
      <c r="F285" s="34"/>
      <c r="G285" s="35"/>
      <c r="H285" s="20"/>
      <c r="I285" s="26"/>
      <c r="J285" s="26"/>
      <c r="K285" s="26"/>
      <c r="L285" s="26"/>
      <c r="M285" s="28"/>
    </row>
    <row r="286" spans="1:14" ht="18.75" customHeight="1" x14ac:dyDescent="0.25">
      <c r="A286" s="107" t="s">
        <v>588</v>
      </c>
      <c r="B286" s="108"/>
      <c r="C286" s="108"/>
      <c r="D286" s="108"/>
      <c r="E286" s="108"/>
      <c r="F286" s="109"/>
      <c r="G286" s="108"/>
      <c r="H286" s="20"/>
      <c r="I286" s="26"/>
      <c r="J286" s="26"/>
      <c r="K286" s="26"/>
      <c r="L286" s="26"/>
      <c r="M286" s="28"/>
    </row>
    <row r="287" spans="1:14" ht="18.75" customHeight="1" x14ac:dyDescent="0.25">
      <c r="A287" s="107" t="s">
        <v>589</v>
      </c>
      <c r="B287" s="108"/>
      <c r="C287" s="108"/>
      <c r="D287" s="108"/>
      <c r="E287" s="108"/>
      <c r="F287" s="109"/>
      <c r="G287" s="108"/>
      <c r="H287" s="20"/>
      <c r="I287" s="26"/>
      <c r="J287" s="26"/>
      <c r="K287" s="26"/>
      <c r="L287" s="26"/>
      <c r="M287" s="28"/>
    </row>
    <row r="288" spans="1:14" x14ac:dyDescent="0.25">
      <c r="A288" s="22" t="s">
        <v>590</v>
      </c>
      <c r="B288" s="37" t="s">
        <v>591</v>
      </c>
      <c r="C288" s="63">
        <f>ROW(B38)</f>
        <v>38</v>
      </c>
      <c r="D288" s="59"/>
      <c r="E288" s="59"/>
      <c r="F288" s="59"/>
      <c r="G288" s="59"/>
      <c r="H288" s="20"/>
      <c r="I288" s="37"/>
      <c r="J288" s="63"/>
      <c r="L288" s="59"/>
      <c r="M288" s="59"/>
      <c r="N288" s="59"/>
    </row>
    <row r="289" spans="1:14" x14ac:dyDescent="0.25">
      <c r="A289" s="22" t="s">
        <v>592</v>
      </c>
      <c r="B289" s="37" t="s">
        <v>593</v>
      </c>
      <c r="C289" s="63">
        <f>ROW(B39)</f>
        <v>39</v>
      </c>
      <c r="E289" s="59"/>
      <c r="F289" s="59"/>
      <c r="H289" s="20"/>
      <c r="I289" s="37"/>
      <c r="J289" s="63"/>
      <c r="L289" s="59"/>
      <c r="M289" s="59"/>
    </row>
    <row r="290" spans="1:14" ht="30" customHeight="1" x14ac:dyDescent="0.25">
      <c r="A290" s="22" t="s">
        <v>594</v>
      </c>
      <c r="B290" s="37" t="s">
        <v>595</v>
      </c>
      <c r="C290" s="114" t="s">
        <v>596</v>
      </c>
      <c r="G290" s="64"/>
      <c r="H290" s="20"/>
      <c r="I290" s="37"/>
      <c r="J290" s="63"/>
      <c r="K290" s="63"/>
      <c r="L290" s="64"/>
      <c r="M290" s="59"/>
      <c r="N290" s="64"/>
    </row>
    <row r="291" spans="1:14" x14ac:dyDescent="0.25">
      <c r="A291" s="22" t="s">
        <v>597</v>
      </c>
      <c r="B291" s="37" t="s">
        <v>598</v>
      </c>
      <c r="C291" s="63" t="str">
        <f ca="1">IF(ISREF(INDIRECT("'B1. HTT Mortgage Assets'!A1")),ROW(#REF!)&amp;" for Mortgage Assets","")</f>
        <v/>
      </c>
      <c r="D291" s="63" t="str">
        <f ca="1">IF(ISREF(INDIRECT("'B2. HTT Public Sector Assets'!A1")),ROW('B2. HTT Public Sector Assets'!B48)&amp; " for Public Sector Assets","")</f>
        <v>48 for Public Sector Assets</v>
      </c>
      <c r="E291" s="64"/>
      <c r="F291" s="59"/>
      <c r="H291" s="20"/>
      <c r="I291" s="37"/>
      <c r="J291" s="63"/>
    </row>
    <row r="292" spans="1:14" x14ac:dyDescent="0.25">
      <c r="A292" s="22" t="s">
        <v>599</v>
      </c>
      <c r="B292" s="37" t="s">
        <v>600</v>
      </c>
      <c r="C292" s="63">
        <f>ROW(B52)</f>
        <v>52</v>
      </c>
      <c r="G292" s="64"/>
      <c r="H292" s="20"/>
      <c r="I292" s="37"/>
      <c r="K292" s="63"/>
      <c r="L292" s="64"/>
      <c r="N292" s="64"/>
    </row>
    <row r="293" spans="1:14" x14ac:dyDescent="0.25">
      <c r="A293" s="22" t="s">
        <v>601</v>
      </c>
      <c r="B293" s="37" t="s">
        <v>602</v>
      </c>
      <c r="C293" s="110" t="str">
        <f ca="1">IF(ISREF(INDIRECT("'B1. HTT Mortgage Assets'!A1")),ROW(#REF!)&amp;" for Residential Mortgage Assets","")</f>
        <v/>
      </c>
      <c r="D293" s="63" t="str">
        <f ca="1">IF(ISREF(INDIRECT("'B1. HTT Mortgage Assets'!A1")),ROW(#REF! )&amp; " for Commercial Mortgage Assets","")</f>
        <v/>
      </c>
      <c r="E293" s="64"/>
      <c r="F293" s="63" t="str">
        <f ca="1">IF(ISREF(INDIRECT("'B2. HTT Public Sector Assets'!A1")),ROW('B2. HTT Public Sector Assets'!B18)&amp; " for Public Sector Assets","")</f>
        <v>18 for Public Sector Assets</v>
      </c>
      <c r="G293" s="63" t="str">
        <f ca="1">IF(ISREF(INDIRECT("'B3. HTT Shipping Assets'!A1")),ROW(#REF!)&amp; " for Shipping Assets","")</f>
        <v/>
      </c>
      <c r="H293" s="20"/>
      <c r="I293" s="37"/>
      <c r="M293" s="64"/>
    </row>
    <row r="294" spans="1:14" x14ac:dyDescent="0.25">
      <c r="A294" s="22" t="s">
        <v>603</v>
      </c>
      <c r="B294" s="37" t="s">
        <v>604</v>
      </c>
      <c r="C294" s="110" t="s">
        <v>605</v>
      </c>
      <c r="H294" s="20"/>
      <c r="I294" s="37"/>
      <c r="J294" s="63"/>
      <c r="M294" s="64"/>
    </row>
    <row r="295" spans="1:14" x14ac:dyDescent="0.25">
      <c r="A295" s="22" t="s">
        <v>606</v>
      </c>
      <c r="B295" s="37" t="s">
        <v>607</v>
      </c>
      <c r="C295" s="63" t="str">
        <f ca="1">IF(ISREF(INDIRECT("'B1. HTT Mortgage Assets'!A1")),ROW(#REF!)&amp;" for Mortgage Assets","")</f>
        <v/>
      </c>
      <c r="D295" s="63" t="str">
        <f ca="1">IF(ISREF(INDIRECT("'B2. HTT Public Sector Assets'!A1")),ROW('B2. HTT Public Sector Assets'!B129)&amp;" for Public Sector Assets","")</f>
        <v>129 for Public Sector Assets</v>
      </c>
      <c r="F295" s="63" t="str">
        <f ca="1">IF(ISREF(INDIRECT("'B3. HTT Shipping Assets'!A1")),ROW(#REF!)&amp;" for Shipping Assets","")</f>
        <v/>
      </c>
      <c r="H295" s="20"/>
      <c r="I295" s="37"/>
      <c r="J295" s="63"/>
      <c r="L295" s="64"/>
      <c r="M295" s="64"/>
    </row>
    <row r="296" spans="1:14" x14ac:dyDescent="0.25">
      <c r="A296" s="22" t="s">
        <v>608</v>
      </c>
      <c r="B296" s="37" t="s">
        <v>609</v>
      </c>
      <c r="C296" s="63">
        <f>ROW(B111)</f>
        <v>111</v>
      </c>
      <c r="F296" s="64"/>
      <c r="H296" s="20"/>
      <c r="I296" s="37"/>
      <c r="J296" s="63"/>
      <c r="L296" s="64"/>
      <c r="M296" s="64"/>
    </row>
    <row r="297" spans="1:14" x14ac:dyDescent="0.25">
      <c r="A297" s="22" t="s">
        <v>610</v>
      </c>
      <c r="B297" s="37" t="s">
        <v>611</v>
      </c>
      <c r="C297" s="63">
        <f>ROW(B163)</f>
        <v>163</v>
      </c>
      <c r="E297" s="64"/>
      <c r="F297" s="64"/>
      <c r="H297" s="20"/>
      <c r="J297" s="63"/>
      <c r="L297" s="64"/>
    </row>
    <row r="298" spans="1:14" x14ac:dyDescent="0.25">
      <c r="A298" s="22" t="s">
        <v>612</v>
      </c>
      <c r="B298" s="37" t="s">
        <v>613</v>
      </c>
      <c r="C298" s="63">
        <f>ROW(B137)</f>
        <v>137</v>
      </c>
      <c r="E298" s="64"/>
      <c r="F298" s="64"/>
      <c r="H298" s="20"/>
      <c r="I298" s="37"/>
      <c r="J298" s="63"/>
      <c r="L298" s="64"/>
    </row>
    <row r="299" spans="1:14" x14ac:dyDescent="0.25">
      <c r="A299" s="22" t="s">
        <v>614</v>
      </c>
      <c r="B299" s="37" t="s">
        <v>615</v>
      </c>
      <c r="C299" s="104"/>
      <c r="E299" s="64"/>
      <c r="H299" s="20"/>
      <c r="I299" s="37"/>
      <c r="J299" s="22" t="s">
        <v>616</v>
      </c>
      <c r="L299" s="64"/>
    </row>
    <row r="300" spans="1:14" x14ac:dyDescent="0.25">
      <c r="A300" s="22" t="s">
        <v>617</v>
      </c>
      <c r="B300" s="37" t="s">
        <v>618</v>
      </c>
      <c r="C300" s="63" t="s">
        <v>619</v>
      </c>
      <c r="D300" s="63" t="s">
        <v>620</v>
      </c>
      <c r="E300" s="64"/>
      <c r="H300" s="20"/>
      <c r="I300" s="37"/>
      <c r="J300" s="22" t="s">
        <v>621</v>
      </c>
      <c r="K300" s="63"/>
      <c r="L300" s="64"/>
    </row>
    <row r="301" spans="1:14" outlineLevel="1" x14ac:dyDescent="0.25">
      <c r="A301" s="22" t="s">
        <v>622</v>
      </c>
      <c r="B301" s="37" t="s">
        <v>623</v>
      </c>
      <c r="C301" s="63" t="s">
        <v>624</v>
      </c>
      <c r="H301" s="20"/>
      <c r="I301" s="37"/>
      <c r="J301" s="22" t="s">
        <v>625</v>
      </c>
      <c r="K301" s="63"/>
      <c r="L301" s="64"/>
    </row>
    <row r="302" spans="1:14" outlineLevel="1" x14ac:dyDescent="0.25">
      <c r="A302" s="22" t="s">
        <v>626</v>
      </c>
      <c r="B302" s="37" t="s">
        <v>627</v>
      </c>
      <c r="C302" s="63" t="str">
        <f>ROW('C. HTT Harmonised Glossary'!B18)&amp;" for Harmonised Glossary"</f>
        <v>18 for Harmonised Glossary</v>
      </c>
      <c r="H302" s="20"/>
      <c r="I302" s="37"/>
      <c r="J302" s="22" t="s">
        <v>628</v>
      </c>
      <c r="K302" s="63"/>
      <c r="L302" s="64"/>
    </row>
    <row r="303" spans="1:14" outlineLevel="1" x14ac:dyDescent="0.25">
      <c r="A303" s="22" t="s">
        <v>629</v>
      </c>
      <c r="B303" s="37" t="s">
        <v>630</v>
      </c>
      <c r="C303" s="63">
        <f>ROW(B65)</f>
        <v>65</v>
      </c>
      <c r="H303" s="20"/>
      <c r="I303" s="37"/>
      <c r="J303" s="63"/>
      <c r="K303" s="63"/>
      <c r="L303" s="64"/>
    </row>
    <row r="304" spans="1:14" outlineLevel="1" x14ac:dyDescent="0.25">
      <c r="A304" s="22" t="s">
        <v>631</v>
      </c>
      <c r="B304" s="37" t="s">
        <v>632</v>
      </c>
      <c r="C304" s="63">
        <f>ROW(B88)</f>
        <v>88</v>
      </c>
      <c r="H304" s="20"/>
      <c r="I304" s="37"/>
      <c r="J304" s="63"/>
      <c r="K304" s="63"/>
      <c r="L304" s="64"/>
    </row>
    <row r="305" spans="1:14" outlineLevel="1" x14ac:dyDescent="0.25">
      <c r="A305" s="22" t="s">
        <v>633</v>
      </c>
      <c r="B305" s="37" t="s">
        <v>634</v>
      </c>
      <c r="C305" s="63" t="s">
        <v>635</v>
      </c>
      <c r="E305" s="64"/>
      <c r="H305" s="20"/>
      <c r="I305" s="37"/>
      <c r="J305" s="63"/>
      <c r="K305" s="63"/>
      <c r="L305" s="64"/>
      <c r="N305" s="52"/>
    </row>
    <row r="306" spans="1:14" outlineLevel="1" x14ac:dyDescent="0.25">
      <c r="A306" s="22" t="s">
        <v>636</v>
      </c>
      <c r="B306" s="37" t="s">
        <v>637</v>
      </c>
      <c r="C306" s="63">
        <v>44</v>
      </c>
      <c r="E306" s="64"/>
      <c r="H306" s="20"/>
      <c r="I306" s="37"/>
      <c r="J306" s="63"/>
      <c r="K306" s="63"/>
      <c r="L306" s="64"/>
      <c r="N306" s="52"/>
    </row>
    <row r="307" spans="1:14" outlineLevel="1" x14ac:dyDescent="0.25">
      <c r="A307" s="22" t="s">
        <v>638</v>
      </c>
      <c r="B307" s="37" t="s">
        <v>639</v>
      </c>
      <c r="C307" s="63" t="str">
        <f ca="1">IF(ISREF(INDIRECT("'B1. HTT Mortgage Assets'!A1")),ROW(#REF!)&amp; " for Mortgage Assets","")</f>
        <v/>
      </c>
      <c r="D307" s="63" t="str">
        <f ca="1">IF(ISREF(INDIRECT("'B2. HTT Public Sector Assets'!A1")),ROW('B2. HTT Public Sector Assets'!B166)&amp; " for Public Sector Assets","")</f>
        <v>166 for Public Sector Assets</v>
      </c>
      <c r="E307" s="64"/>
      <c r="F307" s="63" t="str">
        <f ca="1">IF(ISREF(INDIRECT("'B3. HTT Shipping Assets'!A1")),ROW(#REF!)&amp; " for Shipping Assets","")</f>
        <v/>
      </c>
      <c r="H307" s="20"/>
      <c r="I307" s="37"/>
      <c r="J307" s="63"/>
      <c r="K307" s="63"/>
      <c r="L307" s="64"/>
      <c r="N307" s="52"/>
    </row>
    <row r="308" spans="1:14" outlineLevel="1" x14ac:dyDescent="0.25">
      <c r="A308" s="22" t="s">
        <v>640</v>
      </c>
      <c r="B308" s="37"/>
      <c r="E308" s="64"/>
      <c r="H308" s="20"/>
      <c r="I308" s="37"/>
      <c r="J308" s="63"/>
      <c r="K308" s="63"/>
      <c r="L308" s="64"/>
      <c r="N308" s="52"/>
    </row>
    <row r="309" spans="1:14" outlineLevel="1" x14ac:dyDescent="0.25">
      <c r="A309" s="22" t="s">
        <v>641</v>
      </c>
      <c r="E309" s="64"/>
      <c r="H309" s="20"/>
      <c r="I309" s="37"/>
      <c r="J309" s="63"/>
      <c r="K309" s="63"/>
      <c r="L309" s="64"/>
      <c r="N309" s="52"/>
    </row>
    <row r="310" spans="1:14" outlineLevel="1" x14ac:dyDescent="0.25">
      <c r="A310" s="22" t="s">
        <v>642</v>
      </c>
      <c r="H310" s="20"/>
      <c r="N310" s="52"/>
    </row>
    <row r="311" spans="1:14" ht="37.5" customHeight="1" x14ac:dyDescent="0.25">
      <c r="A311" s="34"/>
      <c r="B311" s="33" t="s">
        <v>183</v>
      </c>
      <c r="C311" s="34"/>
      <c r="D311" s="34"/>
      <c r="E311" s="34"/>
      <c r="F311" s="34"/>
      <c r="G311" s="35"/>
      <c r="H311" s="20"/>
      <c r="I311" s="26"/>
      <c r="J311" s="28"/>
      <c r="K311" s="28"/>
      <c r="L311" s="28"/>
      <c r="M311" s="28"/>
      <c r="N311" s="52"/>
    </row>
    <row r="312" spans="1:14" x14ac:dyDescent="0.25">
      <c r="A312" s="22" t="s">
        <v>643</v>
      </c>
      <c r="B312" s="45" t="s">
        <v>644</v>
      </c>
      <c r="C312" s="22" t="s">
        <v>247</v>
      </c>
      <c r="H312" s="20"/>
      <c r="I312" s="45"/>
      <c r="J312" s="63"/>
      <c r="N312" s="52"/>
    </row>
    <row r="313" spans="1:14" outlineLevel="1" x14ac:dyDescent="0.25">
      <c r="A313" s="22" t="s">
        <v>645</v>
      </c>
      <c r="B313" s="45" t="s">
        <v>646</v>
      </c>
      <c r="C313" s="22" t="s">
        <v>247</v>
      </c>
      <c r="H313" s="20"/>
      <c r="I313" s="45"/>
      <c r="J313" s="63"/>
      <c r="N313" s="52"/>
    </row>
    <row r="314" spans="1:14" outlineLevel="1" x14ac:dyDescent="0.25">
      <c r="A314" s="22" t="s">
        <v>647</v>
      </c>
      <c r="B314" s="45" t="s">
        <v>648</v>
      </c>
      <c r="C314" s="22" t="s">
        <v>247</v>
      </c>
      <c r="H314" s="20"/>
      <c r="I314" s="45"/>
      <c r="J314" s="63"/>
      <c r="N314" s="52"/>
    </row>
    <row r="315" spans="1:14" outlineLevel="1" x14ac:dyDescent="0.25">
      <c r="A315" s="22" t="s">
        <v>649</v>
      </c>
      <c r="B315" s="45"/>
      <c r="C315" s="63"/>
      <c r="H315" s="20"/>
      <c r="I315" s="45"/>
      <c r="J315" s="63"/>
      <c r="N315" s="52"/>
    </row>
    <row r="316" spans="1:14" outlineLevel="1" x14ac:dyDescent="0.25">
      <c r="A316" s="22" t="s">
        <v>650</v>
      </c>
      <c r="B316" s="45"/>
      <c r="C316" s="63"/>
      <c r="H316" s="20"/>
      <c r="I316" s="45"/>
      <c r="J316" s="63"/>
      <c r="N316" s="52"/>
    </row>
    <row r="317" spans="1:14" outlineLevel="1" x14ac:dyDescent="0.25">
      <c r="A317" s="22" t="s">
        <v>651</v>
      </c>
      <c r="B317" s="45"/>
      <c r="C317" s="63"/>
      <c r="H317" s="20"/>
      <c r="I317" s="45"/>
      <c r="J317" s="63"/>
      <c r="N317" s="52"/>
    </row>
    <row r="318" spans="1:14" outlineLevel="1" x14ac:dyDescent="0.25">
      <c r="A318" s="22" t="s">
        <v>652</v>
      </c>
      <c r="B318" s="45"/>
      <c r="C318" s="63"/>
      <c r="H318" s="20"/>
      <c r="I318" s="45"/>
      <c r="J318" s="63"/>
      <c r="N318" s="52"/>
    </row>
    <row r="319" spans="1:14" ht="18.75" customHeight="1" x14ac:dyDescent="0.25">
      <c r="A319" s="34"/>
      <c r="B319" s="33" t="s">
        <v>184</v>
      </c>
      <c r="C319" s="34"/>
      <c r="D319" s="34"/>
      <c r="E319" s="34"/>
      <c r="F319" s="34"/>
      <c r="G319" s="35"/>
      <c r="H319" s="20"/>
      <c r="I319" s="26"/>
      <c r="J319" s="28"/>
      <c r="K319" s="28"/>
      <c r="L319" s="28"/>
      <c r="M319" s="28"/>
      <c r="N319" s="52"/>
    </row>
    <row r="320" spans="1:14" ht="15" customHeight="1" outlineLevel="1" x14ac:dyDescent="0.25">
      <c r="A320" s="41"/>
      <c r="B320" s="42" t="s">
        <v>653</v>
      </c>
      <c r="C320" s="41"/>
      <c r="D320" s="41"/>
      <c r="E320" s="43"/>
      <c r="F320" s="44"/>
      <c r="G320" s="44"/>
      <c r="H320" s="20"/>
      <c r="L320" s="20"/>
      <c r="M320" s="20"/>
      <c r="N320" s="52"/>
    </row>
    <row r="321" spans="1:14" outlineLevel="1" x14ac:dyDescent="0.25">
      <c r="A321" s="22" t="s">
        <v>654</v>
      </c>
      <c r="B321" s="37" t="s">
        <v>655</v>
      </c>
      <c r="C321" s="37"/>
      <c r="H321" s="20"/>
      <c r="I321" s="52"/>
      <c r="J321" s="52"/>
      <c r="K321" s="52"/>
      <c r="L321" s="52"/>
      <c r="M321" s="52"/>
      <c r="N321" s="52"/>
    </row>
    <row r="322" spans="1:14" outlineLevel="1" x14ac:dyDescent="0.25">
      <c r="A322" s="22" t="s">
        <v>656</v>
      </c>
      <c r="B322" s="37" t="s">
        <v>657</v>
      </c>
      <c r="C322" s="37"/>
      <c r="H322" s="20"/>
      <c r="I322" s="52"/>
      <c r="J322" s="52"/>
      <c r="K322" s="52"/>
      <c r="L322" s="52"/>
      <c r="M322" s="52"/>
      <c r="N322" s="52"/>
    </row>
    <row r="323" spans="1:14" outlineLevel="1" x14ac:dyDescent="0.25">
      <c r="A323" s="22" t="s">
        <v>658</v>
      </c>
      <c r="B323" s="37" t="s">
        <v>659</v>
      </c>
      <c r="C323" s="37"/>
      <c r="H323" s="20"/>
      <c r="I323" s="52"/>
      <c r="J323" s="52"/>
      <c r="K323" s="52"/>
      <c r="L323" s="52"/>
      <c r="M323" s="52"/>
      <c r="N323" s="52"/>
    </row>
    <row r="324" spans="1:14" outlineLevel="1" x14ac:dyDescent="0.25">
      <c r="A324" s="22" t="s">
        <v>660</v>
      </c>
      <c r="B324" s="37" t="s">
        <v>661</v>
      </c>
      <c r="H324" s="20"/>
      <c r="I324" s="52"/>
      <c r="J324" s="52"/>
      <c r="K324" s="52"/>
      <c r="L324" s="52"/>
      <c r="M324" s="52"/>
      <c r="N324" s="52"/>
    </row>
    <row r="325" spans="1:14" outlineLevel="1" x14ac:dyDescent="0.25">
      <c r="A325" s="22" t="s">
        <v>662</v>
      </c>
      <c r="B325" s="37" t="s">
        <v>663</v>
      </c>
      <c r="H325" s="20"/>
      <c r="I325" s="52"/>
      <c r="J325" s="52"/>
      <c r="K325" s="52"/>
      <c r="L325" s="52"/>
      <c r="M325" s="52"/>
      <c r="N325" s="52"/>
    </row>
    <row r="326" spans="1:14" outlineLevel="1" x14ac:dyDescent="0.25">
      <c r="A326" s="22" t="s">
        <v>664</v>
      </c>
      <c r="B326" s="37" t="s">
        <v>665</v>
      </c>
      <c r="H326" s="20"/>
      <c r="I326" s="52"/>
      <c r="J326" s="52"/>
      <c r="K326" s="52"/>
      <c r="L326" s="52"/>
      <c r="M326" s="52"/>
      <c r="N326" s="52"/>
    </row>
    <row r="327" spans="1:14" outlineLevel="1" x14ac:dyDescent="0.25">
      <c r="A327" s="22" t="s">
        <v>666</v>
      </c>
      <c r="B327" s="37" t="s">
        <v>667</v>
      </c>
      <c r="H327" s="20"/>
      <c r="I327" s="52"/>
      <c r="J327" s="52"/>
      <c r="K327" s="52"/>
      <c r="L327" s="52"/>
      <c r="M327" s="52"/>
      <c r="N327" s="52"/>
    </row>
    <row r="328" spans="1:14" outlineLevel="1" x14ac:dyDescent="0.25">
      <c r="A328" s="22" t="s">
        <v>668</v>
      </c>
      <c r="B328" s="37" t="s">
        <v>669</v>
      </c>
      <c r="H328" s="20"/>
      <c r="I328" s="52"/>
      <c r="J328" s="52"/>
      <c r="K328" s="52"/>
      <c r="L328" s="52"/>
      <c r="M328" s="52"/>
      <c r="N328" s="52"/>
    </row>
    <row r="329" spans="1:14" outlineLevel="1" x14ac:dyDescent="0.25">
      <c r="A329" s="22" t="s">
        <v>670</v>
      </c>
      <c r="B329" s="37" t="s">
        <v>671</v>
      </c>
      <c r="H329" s="20"/>
      <c r="I329" s="52"/>
      <c r="J329" s="52"/>
      <c r="K329" s="52"/>
      <c r="L329" s="52"/>
      <c r="M329" s="52"/>
      <c r="N329" s="52"/>
    </row>
    <row r="330" spans="1:14" outlineLevel="1" x14ac:dyDescent="0.25">
      <c r="A330" s="22" t="s">
        <v>672</v>
      </c>
      <c r="B330" s="51" t="s">
        <v>673</v>
      </c>
      <c r="H330" s="20"/>
      <c r="I330" s="52"/>
      <c r="J330" s="52"/>
      <c r="K330" s="52"/>
      <c r="L330" s="52"/>
      <c r="M330" s="52"/>
      <c r="N330" s="52"/>
    </row>
    <row r="331" spans="1:14" outlineLevel="1" x14ac:dyDescent="0.25">
      <c r="A331" s="22" t="s">
        <v>674</v>
      </c>
      <c r="B331" s="51" t="s">
        <v>673</v>
      </c>
      <c r="H331" s="20"/>
      <c r="I331" s="52"/>
      <c r="J331" s="52"/>
      <c r="K331" s="52"/>
      <c r="L331" s="52"/>
      <c r="M331" s="52"/>
      <c r="N331" s="52"/>
    </row>
    <row r="332" spans="1:14" outlineLevel="1" x14ac:dyDescent="0.25">
      <c r="A332" s="22" t="s">
        <v>675</v>
      </c>
      <c r="B332" s="51" t="s">
        <v>673</v>
      </c>
      <c r="H332" s="20"/>
      <c r="I332" s="52"/>
      <c r="J332" s="52"/>
      <c r="K332" s="52"/>
      <c r="L332" s="52"/>
      <c r="M332" s="52"/>
      <c r="N332" s="52"/>
    </row>
    <row r="333" spans="1:14" outlineLevel="1" x14ac:dyDescent="0.25">
      <c r="A333" s="22" t="s">
        <v>676</v>
      </c>
      <c r="B333" s="51" t="s">
        <v>673</v>
      </c>
      <c r="H333" s="20"/>
      <c r="I333" s="52"/>
      <c r="J333" s="52"/>
      <c r="K333" s="52"/>
      <c r="L333" s="52"/>
      <c r="M333" s="52"/>
      <c r="N333" s="52"/>
    </row>
    <row r="334" spans="1:14" outlineLevel="1" x14ac:dyDescent="0.25">
      <c r="A334" s="22" t="s">
        <v>677</v>
      </c>
      <c r="B334" s="51" t="s">
        <v>673</v>
      </c>
      <c r="H334" s="20"/>
      <c r="I334" s="52"/>
      <c r="J334" s="52"/>
      <c r="K334" s="52"/>
      <c r="L334" s="52"/>
      <c r="M334" s="52"/>
      <c r="N334" s="52"/>
    </row>
    <row r="335" spans="1:14" outlineLevel="1" x14ac:dyDescent="0.25">
      <c r="A335" s="22" t="s">
        <v>678</v>
      </c>
      <c r="B335" s="51" t="s">
        <v>673</v>
      </c>
      <c r="H335" s="20"/>
      <c r="I335" s="52"/>
      <c r="J335" s="52"/>
      <c r="K335" s="52"/>
      <c r="L335" s="52"/>
      <c r="M335" s="52"/>
      <c r="N335" s="52"/>
    </row>
    <row r="336" spans="1:14" outlineLevel="1" x14ac:dyDescent="0.25">
      <c r="A336" s="22" t="s">
        <v>679</v>
      </c>
      <c r="B336" s="51" t="s">
        <v>673</v>
      </c>
      <c r="H336" s="20"/>
      <c r="I336" s="52"/>
      <c r="J336" s="52"/>
      <c r="K336" s="52"/>
      <c r="L336" s="52"/>
      <c r="M336" s="52"/>
      <c r="N336" s="52"/>
    </row>
    <row r="337" spans="1:14" outlineLevel="1" x14ac:dyDescent="0.25">
      <c r="A337" s="22" t="s">
        <v>680</v>
      </c>
      <c r="B337" s="51" t="s">
        <v>673</v>
      </c>
      <c r="H337" s="20"/>
      <c r="I337" s="52"/>
      <c r="J337" s="52"/>
      <c r="K337" s="52"/>
      <c r="L337" s="52"/>
      <c r="M337" s="52"/>
      <c r="N337" s="52"/>
    </row>
    <row r="338" spans="1:14" outlineLevel="1" x14ac:dyDescent="0.25">
      <c r="A338" s="22" t="s">
        <v>681</v>
      </c>
      <c r="B338" s="51" t="s">
        <v>673</v>
      </c>
      <c r="H338" s="20"/>
      <c r="I338" s="52"/>
      <c r="J338" s="52"/>
      <c r="K338" s="52"/>
      <c r="L338" s="52"/>
      <c r="M338" s="52"/>
      <c r="N338" s="52"/>
    </row>
    <row r="339" spans="1:14" outlineLevel="1" x14ac:dyDescent="0.25">
      <c r="A339" s="22" t="s">
        <v>682</v>
      </c>
      <c r="B339" s="51" t="s">
        <v>673</v>
      </c>
      <c r="H339" s="20"/>
      <c r="I339" s="52"/>
      <c r="J339" s="52"/>
      <c r="K339" s="52"/>
      <c r="L339" s="52"/>
      <c r="M339" s="52"/>
      <c r="N339" s="52"/>
    </row>
    <row r="340" spans="1:14" outlineLevel="1" x14ac:dyDescent="0.25">
      <c r="A340" s="22" t="s">
        <v>683</v>
      </c>
      <c r="B340" s="51" t="s">
        <v>673</v>
      </c>
      <c r="H340" s="20"/>
      <c r="I340" s="52"/>
      <c r="J340" s="52"/>
      <c r="K340" s="52"/>
      <c r="L340" s="52"/>
      <c r="M340" s="52"/>
      <c r="N340" s="52"/>
    </row>
    <row r="341" spans="1:14" outlineLevel="1" x14ac:dyDescent="0.25">
      <c r="A341" s="22" t="s">
        <v>684</v>
      </c>
      <c r="B341" s="51" t="s">
        <v>673</v>
      </c>
      <c r="H341" s="20"/>
      <c r="I341" s="52"/>
      <c r="J341" s="52"/>
      <c r="K341" s="52"/>
      <c r="L341" s="52"/>
      <c r="M341" s="52"/>
      <c r="N341" s="52"/>
    </row>
    <row r="342" spans="1:14" outlineLevel="1" x14ac:dyDescent="0.25">
      <c r="A342" s="22" t="s">
        <v>685</v>
      </c>
      <c r="B342" s="51" t="s">
        <v>673</v>
      </c>
      <c r="H342" s="20"/>
      <c r="I342" s="52"/>
      <c r="J342" s="52"/>
      <c r="K342" s="52"/>
      <c r="L342" s="52"/>
      <c r="M342" s="52"/>
      <c r="N342" s="52"/>
    </row>
    <row r="343" spans="1:14" outlineLevel="1" x14ac:dyDescent="0.25">
      <c r="A343" s="22" t="s">
        <v>686</v>
      </c>
      <c r="B343" s="51" t="s">
        <v>673</v>
      </c>
      <c r="H343" s="20"/>
      <c r="I343" s="52"/>
      <c r="J343" s="52"/>
      <c r="K343" s="52"/>
      <c r="L343" s="52"/>
      <c r="M343" s="52"/>
      <c r="N343" s="52"/>
    </row>
    <row r="344" spans="1:14" outlineLevel="1" x14ac:dyDescent="0.25">
      <c r="A344" s="22" t="s">
        <v>687</v>
      </c>
      <c r="B344" s="51" t="s">
        <v>673</v>
      </c>
      <c r="H344" s="20"/>
      <c r="I344" s="52"/>
      <c r="J344" s="52"/>
      <c r="K344" s="52"/>
      <c r="L344" s="52"/>
      <c r="M344" s="52"/>
      <c r="N344" s="52"/>
    </row>
    <row r="345" spans="1:14" outlineLevel="1" x14ac:dyDescent="0.25">
      <c r="A345" s="22" t="s">
        <v>688</v>
      </c>
      <c r="B345" s="51" t="s">
        <v>673</v>
      </c>
      <c r="H345" s="20"/>
      <c r="I345" s="52"/>
      <c r="J345" s="52"/>
      <c r="K345" s="52"/>
      <c r="L345" s="52"/>
      <c r="M345" s="52"/>
      <c r="N345" s="52"/>
    </row>
    <row r="346" spans="1:14" outlineLevel="1" x14ac:dyDescent="0.25">
      <c r="A346" s="22" t="s">
        <v>689</v>
      </c>
      <c r="B346" s="51" t="s">
        <v>673</v>
      </c>
      <c r="H346" s="20"/>
      <c r="I346" s="52"/>
      <c r="J346" s="52"/>
      <c r="K346" s="52"/>
      <c r="L346" s="52"/>
      <c r="M346" s="52"/>
      <c r="N346" s="52"/>
    </row>
    <row r="347" spans="1:14" outlineLevel="1" x14ac:dyDescent="0.25">
      <c r="A347" s="22" t="s">
        <v>690</v>
      </c>
      <c r="B347" s="51" t="s">
        <v>673</v>
      </c>
      <c r="H347" s="20"/>
      <c r="I347" s="52"/>
      <c r="J347" s="52"/>
      <c r="K347" s="52"/>
      <c r="L347" s="52"/>
      <c r="M347" s="52"/>
      <c r="N347" s="52"/>
    </row>
    <row r="348" spans="1:14" outlineLevel="1" x14ac:dyDescent="0.25">
      <c r="A348" s="22" t="s">
        <v>691</v>
      </c>
      <c r="B348" s="51" t="s">
        <v>673</v>
      </c>
      <c r="H348" s="20"/>
      <c r="I348" s="52"/>
      <c r="J348" s="52"/>
      <c r="K348" s="52"/>
      <c r="L348" s="52"/>
      <c r="M348" s="52"/>
      <c r="N348" s="52"/>
    </row>
    <row r="349" spans="1:14" outlineLevel="1" x14ac:dyDescent="0.25">
      <c r="A349" s="22" t="s">
        <v>692</v>
      </c>
      <c r="B349" s="51" t="s">
        <v>673</v>
      </c>
      <c r="H349" s="20"/>
      <c r="I349" s="52"/>
      <c r="J349" s="52"/>
      <c r="K349" s="52"/>
      <c r="L349" s="52"/>
      <c r="M349" s="52"/>
      <c r="N349" s="52"/>
    </row>
    <row r="350" spans="1:14" outlineLevel="1" x14ac:dyDescent="0.25">
      <c r="A350" s="22" t="s">
        <v>693</v>
      </c>
      <c r="B350" s="51" t="s">
        <v>673</v>
      </c>
      <c r="H350" s="20"/>
      <c r="I350" s="52"/>
      <c r="J350" s="52"/>
      <c r="K350" s="52"/>
      <c r="L350" s="52"/>
      <c r="M350" s="52"/>
      <c r="N350" s="52"/>
    </row>
    <row r="351" spans="1:14" outlineLevel="1" x14ac:dyDescent="0.25">
      <c r="A351" s="22" t="s">
        <v>694</v>
      </c>
      <c r="B351" s="51" t="s">
        <v>673</v>
      </c>
      <c r="H351" s="20"/>
      <c r="I351" s="52"/>
      <c r="J351" s="52"/>
      <c r="K351" s="52"/>
      <c r="L351" s="52"/>
      <c r="M351" s="52"/>
      <c r="N351" s="52"/>
    </row>
    <row r="352" spans="1:14" outlineLevel="1" x14ac:dyDescent="0.25">
      <c r="A352" s="22" t="s">
        <v>695</v>
      </c>
      <c r="B352" s="51" t="s">
        <v>673</v>
      </c>
      <c r="H352" s="20"/>
      <c r="I352" s="52"/>
      <c r="J352" s="52"/>
      <c r="K352" s="52"/>
      <c r="L352" s="52"/>
      <c r="M352" s="52"/>
      <c r="N352" s="52"/>
    </row>
    <row r="353" spans="1:14" outlineLevel="1" x14ac:dyDescent="0.25">
      <c r="A353" s="22" t="s">
        <v>696</v>
      </c>
      <c r="B353" s="51" t="s">
        <v>673</v>
      </c>
      <c r="H353" s="20"/>
      <c r="I353" s="52"/>
      <c r="J353" s="52"/>
      <c r="K353" s="52"/>
      <c r="L353" s="52"/>
      <c r="M353" s="52"/>
      <c r="N353" s="52"/>
    </row>
    <row r="354" spans="1:14" outlineLevel="1" x14ac:dyDescent="0.25">
      <c r="A354" s="22" t="s">
        <v>697</v>
      </c>
      <c r="B354" s="51" t="s">
        <v>673</v>
      </c>
      <c r="H354" s="20"/>
      <c r="I354" s="52"/>
      <c r="J354" s="52"/>
      <c r="K354" s="52"/>
      <c r="L354" s="52"/>
      <c r="M354" s="52"/>
      <c r="N354" s="52"/>
    </row>
    <row r="355" spans="1:14" outlineLevel="1" x14ac:dyDescent="0.25">
      <c r="A355" s="22" t="s">
        <v>698</v>
      </c>
      <c r="B355" s="51" t="s">
        <v>673</v>
      </c>
      <c r="H355" s="20"/>
      <c r="I355" s="52"/>
      <c r="J355" s="52"/>
      <c r="K355" s="52"/>
      <c r="L355" s="52"/>
      <c r="M355" s="52"/>
      <c r="N355" s="52"/>
    </row>
    <row r="356" spans="1:14" outlineLevel="1" x14ac:dyDescent="0.25">
      <c r="A356" s="22" t="s">
        <v>699</v>
      </c>
      <c r="B356" s="51" t="s">
        <v>673</v>
      </c>
      <c r="H356" s="20"/>
      <c r="I356" s="52"/>
      <c r="J356" s="52"/>
      <c r="K356" s="52"/>
      <c r="L356" s="52"/>
      <c r="M356" s="52"/>
      <c r="N356" s="52"/>
    </row>
    <row r="357" spans="1:14" outlineLevel="1" x14ac:dyDescent="0.25">
      <c r="A357" s="22" t="s">
        <v>700</v>
      </c>
      <c r="B357" s="51" t="s">
        <v>673</v>
      </c>
      <c r="H357" s="20"/>
      <c r="I357" s="52"/>
      <c r="J357" s="52"/>
      <c r="K357" s="52"/>
      <c r="L357" s="52"/>
      <c r="M357" s="52"/>
      <c r="N357" s="52"/>
    </row>
    <row r="358" spans="1:14" outlineLevel="1" x14ac:dyDescent="0.25">
      <c r="A358" s="22" t="s">
        <v>701</v>
      </c>
      <c r="B358" s="51" t="s">
        <v>673</v>
      </c>
      <c r="H358" s="20"/>
      <c r="I358" s="52"/>
      <c r="J358" s="52"/>
      <c r="K358" s="52"/>
      <c r="L358" s="52"/>
      <c r="M358" s="52"/>
      <c r="N358" s="52"/>
    </row>
    <row r="359" spans="1:14" outlineLevel="1" x14ac:dyDescent="0.25">
      <c r="A359" s="22" t="s">
        <v>702</v>
      </c>
      <c r="B359" s="51" t="s">
        <v>673</v>
      </c>
      <c r="H359" s="20"/>
      <c r="I359" s="52"/>
      <c r="J359" s="52"/>
      <c r="K359" s="52"/>
      <c r="L359" s="52"/>
      <c r="M359" s="52"/>
      <c r="N359" s="52"/>
    </row>
    <row r="360" spans="1:14" outlineLevel="1" x14ac:dyDescent="0.25">
      <c r="A360" s="22" t="s">
        <v>703</v>
      </c>
      <c r="B360" s="51" t="s">
        <v>673</v>
      </c>
      <c r="H360" s="20"/>
      <c r="I360" s="52"/>
      <c r="J360" s="52"/>
      <c r="K360" s="52"/>
      <c r="L360" s="52"/>
      <c r="M360" s="52"/>
      <c r="N360" s="52"/>
    </row>
    <row r="361" spans="1:14" outlineLevel="1" x14ac:dyDescent="0.25">
      <c r="A361" s="22" t="s">
        <v>704</v>
      </c>
      <c r="B361" s="51" t="s">
        <v>673</v>
      </c>
      <c r="H361" s="20"/>
      <c r="I361" s="52"/>
      <c r="J361" s="52"/>
      <c r="K361" s="52"/>
      <c r="L361" s="52"/>
      <c r="M361" s="52"/>
      <c r="N361" s="52"/>
    </row>
    <row r="362" spans="1:14" outlineLevel="1" x14ac:dyDescent="0.25">
      <c r="A362" s="22" t="s">
        <v>705</v>
      </c>
      <c r="B362" s="51" t="s">
        <v>673</v>
      </c>
      <c r="H362" s="20"/>
      <c r="I362" s="52"/>
      <c r="J362" s="52"/>
      <c r="K362" s="52"/>
      <c r="L362" s="52"/>
      <c r="M362" s="52"/>
      <c r="N362" s="52"/>
    </row>
    <row r="363" spans="1:14" outlineLevel="1" x14ac:dyDescent="0.25">
      <c r="A363" s="22" t="s">
        <v>706</v>
      </c>
      <c r="B363" s="51" t="s">
        <v>673</v>
      </c>
      <c r="H363" s="20"/>
      <c r="I363" s="52"/>
      <c r="J363" s="52"/>
      <c r="K363" s="52"/>
      <c r="L363" s="52"/>
      <c r="M363" s="52"/>
      <c r="N363" s="52"/>
    </row>
    <row r="364" spans="1:14" outlineLevel="1" x14ac:dyDescent="0.25">
      <c r="A364" s="22" t="s">
        <v>707</v>
      </c>
      <c r="B364" s="51" t="s">
        <v>673</v>
      </c>
      <c r="H364" s="20"/>
      <c r="I364" s="52"/>
      <c r="J364" s="52"/>
      <c r="K364" s="52"/>
      <c r="L364" s="52"/>
      <c r="M364" s="52"/>
      <c r="N364" s="52"/>
    </row>
    <row r="365" spans="1:14" outlineLevel="1" x14ac:dyDescent="0.25">
      <c r="A365" s="22" t="s">
        <v>708</v>
      </c>
      <c r="B365" s="51" t="s">
        <v>673</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B27" r:id="rId1" display="Basel Compliance (Y/N)" xr:uid="{00000000-0004-0000-0200-000006000000}"/>
    <hyperlink ref="B28" r:id="rId2" display="CBD Compliance (Y/N)" xr:uid="{00000000-0004-0000-0200-000007000000}"/>
    <hyperlink ref="B29" r:id="rId3" xr:uid="{00000000-0004-0000-0200-000008000000}"/>
    <hyperlink ref="B30" r:id="rId4" xr:uid="{00000000-0004-0000-0200-000009000000}"/>
    <hyperlink ref="B44" location="'C. HTT Harmonised Glossary'!B6" display="2. Over-collateralisation (OC) " xr:uid="{00000000-0004-0000-0200-00000A000000}"/>
    <hyperlink ref="C288" location="'A. HTT General'!A38" display="'A. HTT General'!A38" xr:uid="{00000000-0004-0000-0200-00000B000000}"/>
    <hyperlink ref="C289" location="'A. HTT General'!A39" display="'A. HTT General'!A39" xr:uid="{00000000-0004-0000-0200-00000C000000}"/>
    <hyperlink ref="C290" r:id="rId5" xr:uid="{00000000-0004-0000-0200-00000D000000}"/>
    <hyperlink ref="C291" location="'B1. HTT Mortgage Assets'!B43" display="'B1. HTT Mortgage Assets'!B43" xr:uid="{00000000-0004-0000-0200-00000E000000}"/>
    <hyperlink ref="D291" location="'B2. HTT Public Sector Assets'!B48" display="'B2. HTT Public Sector Assets'!B48" xr:uid="{00000000-0004-0000-0200-00000F000000}"/>
    <hyperlink ref="C292" location="'A. HTT General'!A52" display="'A. HTT General'!A52" xr:uid="{00000000-0004-0000-0200-000010000000}"/>
    <hyperlink ref="C293" location="'B1. HTT Mortgage Assets'!B186" display="'B1. HTT Mortgage Assets'!B186" xr:uid="{00000000-0004-0000-0200-000011000000}"/>
    <hyperlink ref="D293" location="'B1. HTT Mortgage Assets'!B424" display="'B1. HTT Mortgage Assets'!B424" xr:uid="{00000000-0004-0000-0200-000012000000}"/>
    <hyperlink ref="F293" location="'B2. HTT Public Sector Assets'!A18" display="'B2. HTT Public Sector Assets'!A18" xr:uid="{00000000-0004-0000-0200-000013000000}"/>
    <hyperlink ref="G293" location="'B3. HTT Shipping Assets'!B116" display="'B3. HTT Shipping Assets'!B116" xr:uid="{00000000-0004-0000-0200-000014000000}"/>
    <hyperlink ref="C294" location="'C. HTT Harmonised Glossary'!B20" display="link to Glossary HG.1.15" xr:uid="{00000000-0004-0000-0200-000015000000}"/>
    <hyperlink ref="C295" location="'B1. HTT Mortgage Assets'!B149" display="'B1. HTT Mortgage Assets'!B149" xr:uid="{00000000-0004-0000-0200-000016000000}"/>
    <hyperlink ref="D295" location="'B2. HTT Public Sector Assets'!B129" display="'B2. HTT Public Sector Assets'!B129" xr:uid="{00000000-0004-0000-0200-000017000000}"/>
    <hyperlink ref="F295" location="'B3. HTT Shipping Assets'!B80" display="'B3. HTT Shipping Assets'!B80" xr:uid="{00000000-0004-0000-0200-000018000000}"/>
    <hyperlink ref="C296" location="'A. HTT General'!B111" display="'A. HTT General'!B111" xr:uid="{00000000-0004-0000-0200-000019000000}"/>
    <hyperlink ref="C297" location="'A. HTT General'!B163" display="'A. HTT General'!B163" xr:uid="{00000000-0004-0000-0200-00001A000000}"/>
    <hyperlink ref="C298" location="'A. HTT General'!B137" display="'A. HTT General'!B137"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C302" location="'C. HTT Harmonised Glossary'!B18" display="'C. HTT Harmonised Glossary'!B18" xr:uid="{00000000-0004-0000-0200-00001F000000}"/>
    <hyperlink ref="C303" location="'A. HTT General'!B65" display="'A. HTT General'!B65" xr:uid="{00000000-0004-0000-0200-000020000000}"/>
    <hyperlink ref="C304" location="'A. HTT General'!B88" display="'A. HTT General'!B88" xr:uid="{00000000-0004-0000-0200-000021000000}"/>
    <hyperlink ref="C305" location="'C. HTT Harmonised Glossary'!B12" display="link to Glossary HG 1.7" xr:uid="{00000000-0004-0000-0200-000022000000}"/>
    <hyperlink ref="C306" location="'A. HTT General'!B44" display="'A. HTT General'!B44" xr:uid="{00000000-0004-0000-0200-000023000000}"/>
    <hyperlink ref="C307" location="'B1. HTT Mortgage Assets'!B179" display="'B1. HTT Mortgage Assets'!B179" xr:uid="{00000000-0004-0000-0200-000024000000}"/>
    <hyperlink ref="D307" location="'B2. HTT Public Sector Assets'!B166" display="'B2. HTT Public Sector Assets'!B166" xr:uid="{00000000-0004-0000-0200-000025000000}"/>
    <hyperlink ref="F307" location="'B3. HTT Shipping Assets'!B110" display="'B3. HTT Shipping Assets'!B110" xr:uid="{00000000-0004-0000-0200-000026000000}"/>
  </hyperlinks>
  <pageMargins left="0.70866141732283472" right="0.70866141732283472" top="0.74803149606299213" bottom="0.74803149606299213" header="0.31496062992125978" footer="0.31496062992125978"/>
  <pageSetup paperSize="9" fitToHeight="0" orientation="landscape"/>
  <headerFooter>
    <oddHeader>&amp;R&amp;G</oddHeader>
    <oddFooter>&amp;R&amp;"Calibri"&amp;10 &amp;K000000_x000D_# Sensitivitet: Begrenset_x000D_&amp;1#&amp;"Calibri"&amp;10&amp;K000000 Sensitivitet: Begrenset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179"/>
  <sheetViews>
    <sheetView zoomScale="80" zoomScaleNormal="80" workbookViewId="0">
      <selection activeCell="C169" sqref="C169"/>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5" width="8.85546875" style="52" customWidth="1"/>
    <col min="16" max="16384" width="8.85546875" style="52"/>
  </cols>
  <sheetData>
    <row r="1" spans="1:14" ht="31.5" customHeight="1" x14ac:dyDescent="0.25">
      <c r="A1" s="19" t="s">
        <v>709</v>
      </c>
      <c r="B1" s="19"/>
      <c r="C1" s="20"/>
      <c r="D1" s="20"/>
      <c r="E1" s="20"/>
      <c r="F1" s="105" t="s">
        <v>175</v>
      </c>
      <c r="H1" s="20"/>
      <c r="I1" s="19"/>
      <c r="J1" s="20"/>
      <c r="K1" s="20"/>
      <c r="L1" s="20"/>
      <c r="M1" s="20"/>
    </row>
    <row r="2" spans="1:14" ht="15.75" customHeight="1" thickBot="1" x14ac:dyDescent="0.3">
      <c r="A2" s="20"/>
      <c r="B2" s="20"/>
      <c r="C2" s="20"/>
      <c r="D2" s="20"/>
      <c r="E2" s="20"/>
      <c r="F2" s="20"/>
      <c r="L2" s="20"/>
      <c r="M2" s="20"/>
    </row>
    <row r="3" spans="1:14" ht="19.5" customHeight="1" thickBot="1" x14ac:dyDescent="0.3">
      <c r="A3" s="23"/>
      <c r="B3" s="24" t="s">
        <v>176</v>
      </c>
      <c r="C3" s="25" t="s">
        <v>373</v>
      </c>
      <c r="D3" s="23"/>
      <c r="E3" s="23"/>
      <c r="F3" s="23"/>
      <c r="G3" s="23"/>
      <c r="L3" s="20"/>
      <c r="M3" s="20"/>
    </row>
    <row r="4" spans="1:14" ht="15.75" customHeight="1" thickBot="1" x14ac:dyDescent="0.3">
      <c r="L4" s="20"/>
      <c r="M4" s="20"/>
    </row>
    <row r="5" spans="1:14" ht="18.75" customHeight="1" x14ac:dyDescent="0.25">
      <c r="B5" s="27" t="s">
        <v>710</v>
      </c>
      <c r="C5" s="26"/>
      <c r="E5" s="28"/>
      <c r="F5" s="28"/>
      <c r="L5" s="20"/>
      <c r="M5" s="20"/>
    </row>
    <row r="6" spans="1:14" ht="15.75" customHeight="1" thickBot="1" x14ac:dyDescent="0.3">
      <c r="B6" s="31" t="s">
        <v>711</v>
      </c>
      <c r="L6" s="20"/>
      <c r="M6" s="20"/>
    </row>
    <row r="7" spans="1:14" s="67" customFormat="1" x14ac:dyDescent="0.25">
      <c r="A7" s="22"/>
      <c r="B7" s="46"/>
      <c r="C7" s="22"/>
      <c r="D7" s="22"/>
      <c r="E7" s="22"/>
      <c r="F7" s="22"/>
      <c r="G7" s="20"/>
      <c r="I7" s="22"/>
      <c r="J7" s="22"/>
      <c r="K7" s="22"/>
      <c r="L7" s="20"/>
      <c r="M7" s="20"/>
      <c r="N7" s="20"/>
    </row>
    <row r="8" spans="1:14" ht="37.5" customHeight="1" x14ac:dyDescent="0.25">
      <c r="A8" s="33" t="s">
        <v>185</v>
      </c>
      <c r="B8" s="33" t="s">
        <v>711</v>
      </c>
      <c r="C8" s="34"/>
      <c r="D8" s="34"/>
      <c r="E8" s="34"/>
      <c r="F8" s="34"/>
      <c r="G8" s="35"/>
      <c r="I8" s="39"/>
      <c r="J8" s="28"/>
      <c r="K8" s="28"/>
      <c r="L8" s="28"/>
      <c r="M8" s="28"/>
    </row>
    <row r="9" spans="1:14" ht="15" customHeight="1" x14ac:dyDescent="0.25">
      <c r="A9" s="41"/>
      <c r="B9" s="42" t="s">
        <v>712</v>
      </c>
      <c r="C9" s="41"/>
      <c r="D9" s="41"/>
      <c r="E9" s="41"/>
      <c r="F9" s="44"/>
      <c r="G9" s="44"/>
      <c r="I9" s="39"/>
      <c r="J9" s="36"/>
      <c r="K9" s="36"/>
      <c r="L9" s="36"/>
      <c r="M9" s="55"/>
      <c r="N9" s="55"/>
    </row>
    <row r="10" spans="1:14" x14ac:dyDescent="0.25">
      <c r="A10" s="22" t="s">
        <v>713</v>
      </c>
      <c r="B10" s="22" t="s">
        <v>714</v>
      </c>
      <c r="C10" s="118">
        <v>681</v>
      </c>
      <c r="E10" s="39"/>
      <c r="F10" s="39"/>
      <c r="I10" s="39"/>
      <c r="L10" s="39"/>
      <c r="M10" s="39"/>
    </row>
    <row r="11" spans="1:14" outlineLevel="1" x14ac:dyDescent="0.25">
      <c r="A11" s="22" t="s">
        <v>715</v>
      </c>
      <c r="B11" s="51" t="s">
        <v>716</v>
      </c>
      <c r="C11" s="89"/>
      <c r="E11" s="39"/>
      <c r="F11" s="39"/>
      <c r="I11" s="39"/>
      <c r="L11" s="39"/>
      <c r="M11" s="39"/>
    </row>
    <row r="12" spans="1:14" outlineLevel="1" x14ac:dyDescent="0.25">
      <c r="A12" s="22" t="s">
        <v>717</v>
      </c>
      <c r="B12" s="51" t="s">
        <v>718</v>
      </c>
      <c r="C12" s="89"/>
      <c r="E12" s="39"/>
      <c r="F12" s="39"/>
      <c r="I12" s="39"/>
      <c r="L12" s="39"/>
      <c r="M12" s="39"/>
    </row>
    <row r="13" spans="1:14" outlineLevel="1" x14ac:dyDescent="0.25">
      <c r="A13" s="22" t="s">
        <v>719</v>
      </c>
      <c r="E13" s="39"/>
      <c r="F13" s="39"/>
      <c r="I13" s="39"/>
      <c r="L13" s="39"/>
      <c r="M13" s="39"/>
    </row>
    <row r="14" spans="1:14" outlineLevel="1" x14ac:dyDescent="0.25">
      <c r="A14" s="22" t="s">
        <v>720</v>
      </c>
      <c r="E14" s="39"/>
      <c r="F14" s="39"/>
      <c r="I14" s="39"/>
      <c r="L14" s="39"/>
      <c r="M14" s="39"/>
    </row>
    <row r="15" spans="1:14" outlineLevel="1" x14ac:dyDescent="0.25">
      <c r="A15" s="22" t="s">
        <v>721</v>
      </c>
      <c r="E15" s="39"/>
      <c r="F15" s="39"/>
      <c r="I15" s="39"/>
      <c r="L15" s="39"/>
      <c r="M15" s="39"/>
    </row>
    <row r="16" spans="1:14" outlineLevel="1" x14ac:dyDescent="0.25">
      <c r="A16" s="22" t="s">
        <v>722</v>
      </c>
      <c r="E16" s="39"/>
      <c r="F16" s="39"/>
      <c r="I16" s="39"/>
      <c r="L16" s="39"/>
      <c r="M16" s="39"/>
    </row>
    <row r="17" spans="1:14" outlineLevel="1" x14ac:dyDescent="0.25">
      <c r="A17" s="22" t="s">
        <v>723</v>
      </c>
      <c r="E17" s="39"/>
      <c r="F17" s="39"/>
      <c r="I17" s="39"/>
      <c r="L17" s="39"/>
      <c r="M17" s="39"/>
    </row>
    <row r="18" spans="1:14" x14ac:dyDescent="0.25">
      <c r="A18" s="41"/>
      <c r="B18" s="41" t="s">
        <v>724</v>
      </c>
      <c r="C18" s="41" t="s">
        <v>725</v>
      </c>
      <c r="D18" s="41" t="s">
        <v>726</v>
      </c>
      <c r="E18" s="41"/>
      <c r="F18" s="41" t="s">
        <v>727</v>
      </c>
      <c r="G18" s="41" t="s">
        <v>728</v>
      </c>
      <c r="I18" s="66"/>
      <c r="J18" s="36"/>
      <c r="K18" s="36"/>
      <c r="L18" s="28"/>
      <c r="M18" s="36"/>
      <c r="N18" s="36"/>
    </row>
    <row r="19" spans="1:14" x14ac:dyDescent="0.25">
      <c r="A19" s="22" t="s">
        <v>729</v>
      </c>
      <c r="B19" s="22" t="s">
        <v>730</v>
      </c>
      <c r="C19" s="115">
        <v>28384.448527386201</v>
      </c>
      <c r="D19" s="36"/>
      <c r="E19" s="36"/>
      <c r="F19" s="55"/>
      <c r="G19" s="55"/>
      <c r="I19" s="39"/>
      <c r="L19" s="36"/>
      <c r="M19" s="55"/>
      <c r="N19" s="55"/>
    </row>
    <row r="20" spans="1:14" x14ac:dyDescent="0.25">
      <c r="A20" s="36"/>
      <c r="B20" s="66"/>
      <c r="C20" s="36"/>
      <c r="D20" s="36"/>
      <c r="E20" s="36"/>
      <c r="F20" s="55"/>
      <c r="G20" s="55"/>
      <c r="I20" s="66"/>
      <c r="J20" s="36"/>
      <c r="K20" s="36"/>
      <c r="L20" s="36"/>
      <c r="M20" s="55"/>
      <c r="N20" s="55"/>
    </row>
    <row r="21" spans="1:14" x14ac:dyDescent="0.25">
      <c r="B21" s="22" t="s">
        <v>731</v>
      </c>
      <c r="C21" s="36"/>
      <c r="D21" s="36"/>
      <c r="E21" s="36"/>
      <c r="F21" s="55"/>
      <c r="G21" s="55"/>
      <c r="I21" s="39"/>
      <c r="J21" s="36"/>
      <c r="K21" s="36"/>
      <c r="L21" s="36"/>
      <c r="M21" s="55"/>
      <c r="N21" s="55"/>
    </row>
    <row r="22" spans="1:14" x14ac:dyDescent="0.25">
      <c r="A22" s="22" t="s">
        <v>732</v>
      </c>
      <c r="B22" s="103" t="s">
        <v>733</v>
      </c>
      <c r="C22" s="115">
        <v>1186.4716119</v>
      </c>
      <c r="D22" s="118" t="s">
        <v>733</v>
      </c>
      <c r="E22" s="39"/>
      <c r="F22" s="95">
        <f t="shared" ref="F22:F36" si="0">IF($C$37=0,"",IF(C22="[for completion]","",C22/$C$37))</f>
        <v>6.1380409110806528E-2</v>
      </c>
      <c r="G22" s="95" t="str">
        <f t="shared" ref="G22:G36" si="1">IF($D$37=0,"",IF(D22="[for completion]","",D22/$D$37))</f>
        <v/>
      </c>
      <c r="I22" s="39"/>
      <c r="L22" s="39"/>
      <c r="M22" s="48"/>
      <c r="N22" s="48"/>
    </row>
    <row r="23" spans="1:14" x14ac:dyDescent="0.25">
      <c r="A23" s="22" t="s">
        <v>734</v>
      </c>
      <c r="B23" s="103" t="s">
        <v>735</v>
      </c>
      <c r="C23" s="115">
        <v>2946.8344005399999</v>
      </c>
      <c r="D23" s="118" t="s">
        <v>735</v>
      </c>
      <c r="E23" s="39"/>
      <c r="F23" s="95">
        <f t="shared" si="0"/>
        <v>0.15245025609781596</v>
      </c>
      <c r="G23" s="95" t="str">
        <f t="shared" si="1"/>
        <v/>
      </c>
      <c r="I23" s="39"/>
      <c r="L23" s="39"/>
      <c r="M23" s="48"/>
      <c r="N23" s="48"/>
    </row>
    <row r="24" spans="1:14" x14ac:dyDescent="0.25">
      <c r="A24" s="22" t="s">
        <v>736</v>
      </c>
      <c r="B24" s="103" t="s">
        <v>737</v>
      </c>
      <c r="C24" s="115">
        <v>7722.5747667099986</v>
      </c>
      <c r="D24" s="118" t="s">
        <v>737</v>
      </c>
      <c r="F24" s="95">
        <f t="shared" si="0"/>
        <v>0.39951634224974836</v>
      </c>
      <c r="G24" s="95" t="str">
        <f t="shared" si="1"/>
        <v/>
      </c>
      <c r="I24" s="39"/>
      <c r="M24" s="48"/>
      <c r="N24" s="48"/>
    </row>
    <row r="25" spans="1:14" x14ac:dyDescent="0.25">
      <c r="A25" s="22" t="s">
        <v>738</v>
      </c>
      <c r="B25" s="103" t="s">
        <v>739</v>
      </c>
      <c r="C25" s="115">
        <v>5339.4920119999997</v>
      </c>
      <c r="D25" s="118" t="s">
        <v>739</v>
      </c>
      <c r="E25" s="59"/>
      <c r="F25" s="95">
        <f t="shared" si="0"/>
        <v>0.27623096992232676</v>
      </c>
      <c r="G25" s="95" t="str">
        <f t="shared" si="1"/>
        <v/>
      </c>
      <c r="I25" s="39"/>
      <c r="L25" s="59"/>
      <c r="M25" s="48"/>
      <c r="N25" s="48"/>
    </row>
    <row r="26" spans="1:14" x14ac:dyDescent="0.25">
      <c r="A26" s="22" t="s">
        <v>740</v>
      </c>
      <c r="B26" s="103" t="s">
        <v>741</v>
      </c>
      <c r="C26" s="115">
        <v>2134.4366559999999</v>
      </c>
      <c r="D26" s="118" t="s">
        <v>741</v>
      </c>
      <c r="E26" s="59"/>
      <c r="F26" s="95">
        <f t="shared" si="0"/>
        <v>0.11042202261930226</v>
      </c>
      <c r="G26" s="95" t="str">
        <f t="shared" si="1"/>
        <v/>
      </c>
      <c r="I26" s="39"/>
      <c r="L26" s="59"/>
      <c r="M26" s="48"/>
      <c r="N26" s="48"/>
    </row>
    <row r="27" spans="1:14" x14ac:dyDescent="0.25">
      <c r="A27" s="22" t="s">
        <v>742</v>
      </c>
      <c r="B27" s="103"/>
      <c r="C27" s="115"/>
      <c r="D27" s="118"/>
      <c r="E27" s="59"/>
      <c r="F27" s="95">
        <f t="shared" si="0"/>
        <v>0</v>
      </c>
      <c r="G27" s="95" t="str">
        <f t="shared" si="1"/>
        <v/>
      </c>
      <c r="I27" s="39"/>
      <c r="L27" s="59"/>
      <c r="M27" s="48"/>
      <c r="N27" s="48"/>
    </row>
    <row r="28" spans="1:14" x14ac:dyDescent="0.25">
      <c r="A28" s="22" t="s">
        <v>743</v>
      </c>
      <c r="B28" s="103"/>
      <c r="C28" s="115"/>
      <c r="D28" s="118"/>
      <c r="E28" s="59"/>
      <c r="F28" s="95">
        <f t="shared" si="0"/>
        <v>0</v>
      </c>
      <c r="G28" s="95" t="str">
        <f t="shared" si="1"/>
        <v/>
      </c>
      <c r="I28" s="39"/>
      <c r="L28" s="59"/>
      <c r="M28" s="48"/>
      <c r="N28" s="48"/>
    </row>
    <row r="29" spans="1:14" x14ac:dyDescent="0.25">
      <c r="A29" s="22" t="s">
        <v>744</v>
      </c>
      <c r="B29" s="103"/>
      <c r="C29" s="115"/>
      <c r="D29" s="118"/>
      <c r="E29" s="59"/>
      <c r="F29" s="95">
        <f t="shared" si="0"/>
        <v>0</v>
      </c>
      <c r="G29" s="95" t="str">
        <f t="shared" si="1"/>
        <v/>
      </c>
      <c r="I29" s="39"/>
      <c r="L29" s="59"/>
      <c r="M29" s="48"/>
      <c r="N29" s="48"/>
    </row>
    <row r="30" spans="1:14" x14ac:dyDescent="0.25">
      <c r="A30" s="22" t="s">
        <v>745</v>
      </c>
      <c r="B30" s="103"/>
      <c r="C30" s="115"/>
      <c r="D30" s="118"/>
      <c r="E30" s="59"/>
      <c r="F30" s="95">
        <f t="shared" si="0"/>
        <v>0</v>
      </c>
      <c r="G30" s="95" t="str">
        <f t="shared" si="1"/>
        <v/>
      </c>
      <c r="I30" s="39"/>
      <c r="L30" s="59"/>
      <c r="M30" s="48"/>
      <c r="N30" s="48"/>
    </row>
    <row r="31" spans="1:14" x14ac:dyDescent="0.25">
      <c r="A31" s="22" t="s">
        <v>746</v>
      </c>
      <c r="B31" s="103"/>
      <c r="C31" s="115"/>
      <c r="D31" s="118"/>
      <c r="E31" s="59"/>
      <c r="F31" s="95">
        <f t="shared" si="0"/>
        <v>0</v>
      </c>
      <c r="G31" s="95" t="str">
        <f t="shared" si="1"/>
        <v/>
      </c>
      <c r="I31" s="39"/>
      <c r="L31" s="59"/>
      <c r="M31" s="48"/>
      <c r="N31" s="48"/>
    </row>
    <row r="32" spans="1:14" x14ac:dyDescent="0.25">
      <c r="A32" s="22" t="s">
        <v>747</v>
      </c>
      <c r="B32" s="103"/>
      <c r="C32" s="115"/>
      <c r="D32" s="118"/>
      <c r="E32" s="59"/>
      <c r="F32" s="95">
        <f t="shared" si="0"/>
        <v>0</v>
      </c>
      <c r="G32" s="95" t="str">
        <f t="shared" si="1"/>
        <v/>
      </c>
      <c r="I32" s="39"/>
      <c r="L32" s="59"/>
      <c r="M32" s="48"/>
      <c r="N32" s="48"/>
    </row>
    <row r="33" spans="1:14" x14ac:dyDescent="0.25">
      <c r="A33" s="22" t="s">
        <v>748</v>
      </c>
      <c r="B33" s="103"/>
      <c r="C33" s="115"/>
      <c r="D33" s="118"/>
      <c r="E33" s="59"/>
      <c r="F33" s="95">
        <f t="shared" si="0"/>
        <v>0</v>
      </c>
      <c r="G33" s="95" t="str">
        <f t="shared" si="1"/>
        <v/>
      </c>
      <c r="I33" s="39"/>
      <c r="L33" s="59"/>
      <c r="M33" s="48"/>
      <c r="N33" s="48"/>
    </row>
    <row r="34" spans="1:14" x14ac:dyDescent="0.25">
      <c r="A34" s="22" t="s">
        <v>749</v>
      </c>
      <c r="B34" s="103"/>
      <c r="C34" s="115"/>
      <c r="D34" s="118"/>
      <c r="E34" s="59"/>
      <c r="F34" s="95">
        <f t="shared" si="0"/>
        <v>0</v>
      </c>
      <c r="G34" s="95" t="str">
        <f t="shared" si="1"/>
        <v/>
      </c>
      <c r="I34" s="39"/>
      <c r="L34" s="59"/>
      <c r="M34" s="48"/>
      <c r="N34" s="48"/>
    </row>
    <row r="35" spans="1:14" x14ac:dyDescent="0.25">
      <c r="A35" s="22" t="s">
        <v>750</v>
      </c>
      <c r="B35" s="103"/>
      <c r="C35" s="115"/>
      <c r="D35" s="118"/>
      <c r="E35" s="59"/>
      <c r="F35" s="95">
        <f t="shared" si="0"/>
        <v>0</v>
      </c>
      <c r="G35" s="95" t="str">
        <f t="shared" si="1"/>
        <v/>
      </c>
      <c r="I35" s="39"/>
      <c r="L35" s="59"/>
      <c r="M35" s="48"/>
      <c r="N35" s="48"/>
    </row>
    <row r="36" spans="1:14" x14ac:dyDescent="0.25">
      <c r="A36" s="22" t="s">
        <v>751</v>
      </c>
      <c r="B36" s="103"/>
      <c r="C36" s="115"/>
      <c r="D36" s="118"/>
      <c r="E36" s="59"/>
      <c r="F36" s="95">
        <f t="shared" si="0"/>
        <v>0</v>
      </c>
      <c r="G36" s="95" t="str">
        <f t="shared" si="1"/>
        <v/>
      </c>
      <c r="I36" s="39"/>
      <c r="L36" s="59"/>
      <c r="M36" s="48"/>
      <c r="N36" s="48"/>
    </row>
    <row r="37" spans="1:14" x14ac:dyDescent="0.25">
      <c r="A37" s="22" t="s">
        <v>752</v>
      </c>
      <c r="B37" s="49" t="s">
        <v>269</v>
      </c>
      <c r="C37" s="90">
        <f>SUM(C22:C36)</f>
        <v>19329.809447150001</v>
      </c>
      <c r="D37" s="47">
        <f>SUM(D22:D36)</f>
        <v>0</v>
      </c>
      <c r="E37" s="59"/>
      <c r="F37" s="96">
        <f>SUM(F22:F36)</f>
        <v>0.99999999999999989</v>
      </c>
      <c r="G37" s="96">
        <f>SUM(G22:G36)</f>
        <v>0</v>
      </c>
      <c r="I37" s="49"/>
      <c r="J37" s="39"/>
      <c r="K37" s="39"/>
      <c r="L37" s="59"/>
      <c r="M37" s="50"/>
      <c r="N37" s="50"/>
    </row>
    <row r="38" spans="1:14" x14ac:dyDescent="0.25">
      <c r="A38" s="41"/>
      <c r="B38" s="42" t="s">
        <v>753</v>
      </c>
      <c r="C38" s="41" t="s">
        <v>227</v>
      </c>
      <c r="D38" s="41"/>
      <c r="E38" s="43"/>
      <c r="F38" s="41" t="s">
        <v>727</v>
      </c>
      <c r="G38" s="41"/>
      <c r="I38" s="66"/>
      <c r="J38" s="36"/>
      <c r="K38" s="36"/>
      <c r="L38" s="28"/>
      <c r="M38" s="36"/>
      <c r="N38" s="36"/>
    </row>
    <row r="39" spans="1:14" x14ac:dyDescent="0.25">
      <c r="A39" s="22" t="s">
        <v>754</v>
      </c>
      <c r="B39" s="39" t="s">
        <v>755</v>
      </c>
      <c r="C39" s="115">
        <v>19329.809447150001</v>
      </c>
      <c r="E39" s="68"/>
      <c r="F39" s="95">
        <f>IF($C$42=0,"",IF(C39="[for completion]","",C39/$C$42))</f>
        <v>1</v>
      </c>
      <c r="G39" s="47"/>
      <c r="I39" s="39"/>
      <c r="L39" s="68"/>
      <c r="M39" s="48"/>
      <c r="N39" s="47"/>
    </row>
    <row r="40" spans="1:14" x14ac:dyDescent="0.25">
      <c r="A40" s="22" t="s">
        <v>756</v>
      </c>
      <c r="B40" s="39" t="s">
        <v>757</v>
      </c>
      <c r="C40" s="115"/>
      <c r="E40" s="68"/>
      <c r="F40" s="95">
        <f>IF($C$42=0,"",IF(C40="[for completion]","",C40/$C$42))</f>
        <v>0</v>
      </c>
      <c r="G40" s="47"/>
      <c r="I40" s="39"/>
      <c r="L40" s="68"/>
      <c r="M40" s="48"/>
      <c r="N40" s="47"/>
    </row>
    <row r="41" spans="1:14" x14ac:dyDescent="0.25">
      <c r="A41" s="22" t="s">
        <v>758</v>
      </c>
      <c r="B41" s="39" t="s">
        <v>267</v>
      </c>
      <c r="C41" s="115"/>
      <c r="E41" s="59"/>
      <c r="F41" s="95">
        <f>IF($C$42=0,"",IF(C41="[for completion]","",C41/$C$42))</f>
        <v>0</v>
      </c>
      <c r="G41" s="47"/>
      <c r="I41" s="39"/>
      <c r="L41" s="59"/>
      <c r="M41" s="48"/>
      <c r="N41" s="47"/>
    </row>
    <row r="42" spans="1:14" x14ac:dyDescent="0.25">
      <c r="A42" s="22" t="s">
        <v>759</v>
      </c>
      <c r="B42" s="49" t="s">
        <v>269</v>
      </c>
      <c r="C42" s="90">
        <f>SUM(C39:C41)</f>
        <v>19329.809447150001</v>
      </c>
      <c r="D42" s="39"/>
      <c r="E42" s="59"/>
      <c r="F42" s="96">
        <f>SUM(F39:F41)</f>
        <v>1</v>
      </c>
      <c r="G42" s="47"/>
      <c r="I42" s="39"/>
      <c r="L42" s="59"/>
      <c r="M42" s="48"/>
      <c r="N42" s="47"/>
    </row>
    <row r="43" spans="1:14" outlineLevel="1" x14ac:dyDescent="0.25">
      <c r="A43" s="22" t="s">
        <v>760</v>
      </c>
      <c r="B43" s="49"/>
      <c r="C43" s="39"/>
      <c r="D43" s="39"/>
      <c r="E43" s="59"/>
      <c r="F43" s="50"/>
      <c r="G43" s="47"/>
      <c r="I43" s="39"/>
      <c r="L43" s="59"/>
      <c r="M43" s="48"/>
      <c r="N43" s="47"/>
    </row>
    <row r="44" spans="1:14" outlineLevel="1" x14ac:dyDescent="0.25">
      <c r="A44" s="22" t="s">
        <v>761</v>
      </c>
      <c r="B44" s="49"/>
      <c r="C44" s="39"/>
      <c r="D44" s="39"/>
      <c r="E44" s="59"/>
      <c r="F44" s="50"/>
      <c r="G44" s="47"/>
      <c r="I44" s="39"/>
      <c r="L44" s="59"/>
      <c r="M44" s="48"/>
      <c r="N44" s="47"/>
    </row>
    <row r="45" spans="1:14" outlineLevel="1" x14ac:dyDescent="0.25">
      <c r="A45" s="22" t="s">
        <v>762</v>
      </c>
      <c r="B45" s="39"/>
      <c r="E45" s="59"/>
      <c r="F45" s="48"/>
      <c r="G45" s="47"/>
      <c r="I45" s="39"/>
      <c r="L45" s="59"/>
      <c r="M45" s="48"/>
      <c r="N45" s="47"/>
    </row>
    <row r="46" spans="1:14" outlineLevel="1" x14ac:dyDescent="0.25">
      <c r="A46" s="22" t="s">
        <v>763</v>
      </c>
      <c r="B46" s="39"/>
      <c r="E46" s="59"/>
      <c r="F46" s="48"/>
      <c r="G46" s="47"/>
      <c r="I46" s="39"/>
      <c r="L46" s="59"/>
      <c r="M46" s="48"/>
      <c r="N46" s="47"/>
    </row>
    <row r="47" spans="1:14" outlineLevel="1" x14ac:dyDescent="0.25">
      <c r="A47" s="22" t="s">
        <v>764</v>
      </c>
      <c r="B47" s="39"/>
      <c r="E47" s="59"/>
      <c r="F47" s="48"/>
      <c r="G47" s="47"/>
      <c r="I47" s="39"/>
      <c r="L47" s="59"/>
      <c r="M47" s="48"/>
      <c r="N47" s="47"/>
    </row>
    <row r="48" spans="1:14" ht="15" customHeight="1" x14ac:dyDescent="0.25">
      <c r="A48" s="41"/>
      <c r="B48" s="42" t="s">
        <v>765</v>
      </c>
      <c r="C48" s="41" t="s">
        <v>727</v>
      </c>
      <c r="D48" s="41"/>
      <c r="E48" s="43"/>
      <c r="F48" s="44"/>
      <c r="G48" s="44"/>
      <c r="I48" s="66"/>
      <c r="J48" s="36"/>
      <c r="K48" s="36"/>
      <c r="L48" s="28"/>
      <c r="M48" s="55"/>
      <c r="N48" s="55"/>
    </row>
    <row r="49" spans="1:14" x14ac:dyDescent="0.25">
      <c r="A49" s="22" t="s">
        <v>766</v>
      </c>
      <c r="B49" s="65" t="s">
        <v>767</v>
      </c>
      <c r="C49" s="86">
        <f>SUM(C50:C76)</f>
        <v>0</v>
      </c>
      <c r="G49" s="22"/>
      <c r="I49" s="28"/>
      <c r="N49" s="22"/>
    </row>
    <row r="50" spans="1:14" x14ac:dyDescent="0.25">
      <c r="A50" s="22" t="s">
        <v>768</v>
      </c>
      <c r="B50" s="22" t="s">
        <v>769</v>
      </c>
      <c r="C50" s="116"/>
      <c r="G50" s="22"/>
      <c r="N50" s="22"/>
    </row>
    <row r="51" spans="1:14" x14ac:dyDescent="0.25">
      <c r="A51" s="22" t="s">
        <v>770</v>
      </c>
      <c r="B51" s="22" t="s">
        <v>771</v>
      </c>
      <c r="C51" s="116"/>
      <c r="G51" s="22"/>
      <c r="N51" s="22"/>
    </row>
    <row r="52" spans="1:14" x14ac:dyDescent="0.25">
      <c r="A52" s="22" t="s">
        <v>772</v>
      </c>
      <c r="B52" s="22" t="s">
        <v>773</v>
      </c>
      <c r="C52" s="116"/>
      <c r="G52" s="22"/>
      <c r="N52" s="22"/>
    </row>
    <row r="53" spans="1:14" x14ac:dyDescent="0.25">
      <c r="A53" s="22" t="s">
        <v>774</v>
      </c>
      <c r="B53" s="22" t="s">
        <v>775</v>
      </c>
      <c r="C53" s="116"/>
      <c r="G53" s="22"/>
      <c r="N53" s="22"/>
    </row>
    <row r="54" spans="1:14" x14ac:dyDescent="0.25">
      <c r="A54" s="22" t="s">
        <v>776</v>
      </c>
      <c r="B54" s="22" t="s">
        <v>777</v>
      </c>
      <c r="C54" s="116"/>
      <c r="G54" s="22"/>
      <c r="N54" s="22"/>
    </row>
    <row r="55" spans="1:14" x14ac:dyDescent="0.25">
      <c r="A55" s="22" t="s">
        <v>778</v>
      </c>
      <c r="B55" s="22" t="s">
        <v>779</v>
      </c>
      <c r="C55" s="116"/>
      <c r="G55" s="22"/>
      <c r="N55" s="22"/>
    </row>
    <row r="56" spans="1:14" x14ac:dyDescent="0.25">
      <c r="A56" s="22" t="s">
        <v>780</v>
      </c>
      <c r="B56" s="22" t="s">
        <v>781</v>
      </c>
      <c r="C56" s="116"/>
      <c r="G56" s="22"/>
      <c r="N56" s="22"/>
    </row>
    <row r="57" spans="1:14" x14ac:dyDescent="0.25">
      <c r="A57" s="22" t="s">
        <v>782</v>
      </c>
      <c r="B57" s="22" t="s">
        <v>783</v>
      </c>
      <c r="C57" s="116"/>
      <c r="G57" s="22"/>
      <c r="N57" s="22"/>
    </row>
    <row r="58" spans="1:14" x14ac:dyDescent="0.25">
      <c r="A58" s="22" t="s">
        <v>784</v>
      </c>
      <c r="B58" s="22" t="s">
        <v>785</v>
      </c>
      <c r="C58" s="116"/>
      <c r="G58" s="22"/>
      <c r="N58" s="22"/>
    </row>
    <row r="59" spans="1:14" x14ac:dyDescent="0.25">
      <c r="A59" s="22" t="s">
        <v>786</v>
      </c>
      <c r="B59" s="22" t="s">
        <v>787</v>
      </c>
      <c r="C59" s="116"/>
      <c r="G59" s="22"/>
      <c r="N59" s="22"/>
    </row>
    <row r="60" spans="1:14" x14ac:dyDescent="0.25">
      <c r="A60" s="22" t="s">
        <v>788</v>
      </c>
      <c r="B60" s="22" t="s">
        <v>789</v>
      </c>
      <c r="C60" s="116"/>
      <c r="G60" s="22"/>
      <c r="N60" s="22"/>
    </row>
    <row r="61" spans="1:14" x14ac:dyDescent="0.25">
      <c r="A61" s="22" t="s">
        <v>790</v>
      </c>
      <c r="B61" s="22" t="s">
        <v>791</v>
      </c>
      <c r="C61" s="116"/>
      <c r="G61" s="22"/>
      <c r="N61" s="22"/>
    </row>
    <row r="62" spans="1:14" x14ac:dyDescent="0.25">
      <c r="A62" s="22" t="s">
        <v>792</v>
      </c>
      <c r="B62" s="22" t="s">
        <v>793</v>
      </c>
      <c r="C62" s="116"/>
      <c r="G62" s="22"/>
      <c r="N62" s="22"/>
    </row>
    <row r="63" spans="1:14" x14ac:dyDescent="0.25">
      <c r="A63" s="22" t="s">
        <v>794</v>
      </c>
      <c r="B63" s="22" t="s">
        <v>795</v>
      </c>
      <c r="C63" s="116"/>
      <c r="G63" s="22"/>
      <c r="N63" s="22"/>
    </row>
    <row r="64" spans="1:14" x14ac:dyDescent="0.25">
      <c r="A64" s="22" t="s">
        <v>796</v>
      </c>
      <c r="B64" s="22" t="s">
        <v>797</v>
      </c>
      <c r="C64" s="116"/>
      <c r="G64" s="22"/>
      <c r="N64" s="22"/>
    </row>
    <row r="65" spans="1:14" x14ac:dyDescent="0.25">
      <c r="A65" s="22" t="s">
        <v>798</v>
      </c>
      <c r="B65" s="22" t="s">
        <v>799</v>
      </c>
      <c r="C65" s="116"/>
      <c r="G65" s="22"/>
      <c r="N65" s="22"/>
    </row>
    <row r="66" spans="1:14" x14ac:dyDescent="0.25">
      <c r="A66" s="22" t="s">
        <v>800</v>
      </c>
      <c r="B66" s="22" t="s">
        <v>801</v>
      </c>
      <c r="C66" s="116"/>
      <c r="G66" s="22"/>
      <c r="N66" s="22"/>
    </row>
    <row r="67" spans="1:14" x14ac:dyDescent="0.25">
      <c r="A67" s="22" t="s">
        <v>802</v>
      </c>
      <c r="B67" s="22" t="s">
        <v>803</v>
      </c>
      <c r="C67" s="116"/>
      <c r="G67" s="22"/>
      <c r="N67" s="22"/>
    </row>
    <row r="68" spans="1:14" x14ac:dyDescent="0.25">
      <c r="A68" s="22" t="s">
        <v>804</v>
      </c>
      <c r="B68" s="22" t="s">
        <v>805</v>
      </c>
      <c r="C68" s="116"/>
      <c r="G68" s="22"/>
      <c r="N68" s="22"/>
    </row>
    <row r="69" spans="1:14" x14ac:dyDescent="0.25">
      <c r="A69" s="22" t="s">
        <v>806</v>
      </c>
      <c r="B69" s="22" t="s">
        <v>807</v>
      </c>
      <c r="C69" s="116"/>
      <c r="G69" s="22"/>
      <c r="N69" s="22"/>
    </row>
    <row r="70" spans="1:14" x14ac:dyDescent="0.25">
      <c r="A70" s="22" t="s">
        <v>808</v>
      </c>
      <c r="B70" s="22" t="s">
        <v>809</v>
      </c>
      <c r="C70" s="116"/>
      <c r="G70" s="22"/>
      <c r="N70" s="22"/>
    </row>
    <row r="71" spans="1:14" x14ac:dyDescent="0.25">
      <c r="A71" s="22" t="s">
        <v>810</v>
      </c>
      <c r="B71" s="22" t="s">
        <v>811</v>
      </c>
      <c r="C71" s="116"/>
      <c r="G71" s="22"/>
      <c r="N71" s="22"/>
    </row>
    <row r="72" spans="1:14" x14ac:dyDescent="0.25">
      <c r="A72" s="22" t="s">
        <v>812</v>
      </c>
      <c r="B72" s="22" t="s">
        <v>813</v>
      </c>
      <c r="C72" s="116"/>
      <c r="G72" s="22"/>
      <c r="N72" s="22"/>
    </row>
    <row r="73" spans="1:14" x14ac:dyDescent="0.25">
      <c r="A73" s="22" t="s">
        <v>814</v>
      </c>
      <c r="B73" s="22" t="s">
        <v>815</v>
      </c>
      <c r="C73" s="116"/>
      <c r="G73" s="22"/>
      <c r="N73" s="22"/>
    </row>
    <row r="74" spans="1:14" x14ac:dyDescent="0.25">
      <c r="A74" s="22" t="s">
        <v>816</v>
      </c>
      <c r="B74" s="22" t="s">
        <v>817</v>
      </c>
      <c r="C74" s="116"/>
      <c r="G74" s="22"/>
      <c r="N74" s="22"/>
    </row>
    <row r="75" spans="1:14" x14ac:dyDescent="0.25">
      <c r="A75" s="22" t="s">
        <v>818</v>
      </c>
      <c r="B75" s="22" t="s">
        <v>819</v>
      </c>
      <c r="C75" s="116"/>
      <c r="G75" s="22"/>
      <c r="N75" s="22"/>
    </row>
    <row r="76" spans="1:14" x14ac:dyDescent="0.25">
      <c r="A76" s="22" t="s">
        <v>820</v>
      </c>
      <c r="B76" s="22" t="s">
        <v>821</v>
      </c>
      <c r="C76" s="116"/>
      <c r="G76" s="22"/>
      <c r="N76" s="22"/>
    </row>
    <row r="77" spans="1:14" x14ac:dyDescent="0.25">
      <c r="A77" s="22" t="s">
        <v>822</v>
      </c>
      <c r="B77" s="65" t="s">
        <v>469</v>
      </c>
      <c r="C77" s="86">
        <f>SUM(C78:C80)</f>
        <v>0</v>
      </c>
      <c r="G77" s="22"/>
      <c r="I77" s="28"/>
      <c r="N77" s="22"/>
    </row>
    <row r="78" spans="1:14" x14ac:dyDescent="0.25">
      <c r="A78" s="22" t="s">
        <v>823</v>
      </c>
      <c r="B78" s="22" t="s">
        <v>824</v>
      </c>
      <c r="C78" s="116"/>
      <c r="G78" s="22"/>
      <c r="N78" s="22"/>
    </row>
    <row r="79" spans="1:14" x14ac:dyDescent="0.25">
      <c r="A79" s="22" t="s">
        <v>825</v>
      </c>
      <c r="B79" s="22" t="s">
        <v>826</v>
      </c>
      <c r="C79" s="116"/>
      <c r="G79" s="22"/>
      <c r="N79" s="22"/>
    </row>
    <row r="80" spans="1:14" x14ac:dyDescent="0.25">
      <c r="A80" s="22" t="s">
        <v>827</v>
      </c>
      <c r="B80" s="22" t="s">
        <v>188</v>
      </c>
      <c r="C80" s="116" t="s">
        <v>828</v>
      </c>
      <c r="G80" s="22"/>
      <c r="N80" s="22"/>
    </row>
    <row r="81" spans="1:14" x14ac:dyDescent="0.25">
      <c r="A81" s="22" t="s">
        <v>829</v>
      </c>
      <c r="B81" s="65" t="s">
        <v>267</v>
      </c>
      <c r="C81" s="86">
        <f>SUM(C82:C92)</f>
        <v>0</v>
      </c>
      <c r="G81" s="22"/>
      <c r="I81" s="28"/>
      <c r="N81" s="22"/>
    </row>
    <row r="82" spans="1:14" x14ac:dyDescent="0.25">
      <c r="A82" s="22" t="s">
        <v>830</v>
      </c>
      <c r="B82" s="39" t="s">
        <v>471</v>
      </c>
      <c r="C82" s="116"/>
      <c r="G82" s="22"/>
      <c r="I82" s="39"/>
      <c r="N82" s="22"/>
    </row>
    <row r="83" spans="1:14" x14ac:dyDescent="0.25">
      <c r="A83" s="22" t="s">
        <v>831</v>
      </c>
      <c r="B83" s="22" t="s">
        <v>832</v>
      </c>
      <c r="C83" s="116"/>
      <c r="G83" s="22"/>
      <c r="I83" s="39"/>
      <c r="N83" s="22"/>
    </row>
    <row r="84" spans="1:14" x14ac:dyDescent="0.25">
      <c r="A84" s="22" t="s">
        <v>833</v>
      </c>
      <c r="B84" s="39" t="s">
        <v>473</v>
      </c>
      <c r="C84" s="116"/>
      <c r="G84" s="22"/>
      <c r="I84" s="39"/>
      <c r="N84" s="22"/>
    </row>
    <row r="85" spans="1:14" x14ac:dyDescent="0.25">
      <c r="A85" s="22" t="s">
        <v>834</v>
      </c>
      <c r="B85" s="39" t="s">
        <v>475</v>
      </c>
      <c r="C85" s="116"/>
      <c r="G85" s="22"/>
      <c r="I85" s="39"/>
      <c r="N85" s="22"/>
    </row>
    <row r="86" spans="1:14" x14ac:dyDescent="0.25">
      <c r="A86" s="22" t="s">
        <v>835</v>
      </c>
      <c r="B86" s="39" t="s">
        <v>477</v>
      </c>
      <c r="C86" s="116"/>
      <c r="G86" s="22"/>
      <c r="I86" s="39"/>
      <c r="N86" s="22"/>
    </row>
    <row r="87" spans="1:14" x14ac:dyDescent="0.25">
      <c r="A87" s="22" t="s">
        <v>836</v>
      </c>
      <c r="B87" s="39" t="s">
        <v>479</v>
      </c>
      <c r="C87" s="116"/>
      <c r="G87" s="22"/>
      <c r="I87" s="39"/>
      <c r="N87" s="22"/>
    </row>
    <row r="88" spans="1:14" x14ac:dyDescent="0.25">
      <c r="A88" s="22" t="s">
        <v>837</v>
      </c>
      <c r="B88" s="39" t="s">
        <v>481</v>
      </c>
      <c r="C88" s="116"/>
      <c r="G88" s="22"/>
      <c r="I88" s="39"/>
      <c r="N88" s="22"/>
    </row>
    <row r="89" spans="1:14" x14ac:dyDescent="0.25">
      <c r="A89" s="22" t="s">
        <v>838</v>
      </c>
      <c r="B89" s="39" t="s">
        <v>483</v>
      </c>
      <c r="C89" s="116"/>
      <c r="G89" s="22"/>
      <c r="I89" s="39"/>
      <c r="N89" s="22"/>
    </row>
    <row r="90" spans="1:14" x14ac:dyDescent="0.25">
      <c r="A90" s="22" t="s">
        <v>839</v>
      </c>
      <c r="B90" s="39" t="s">
        <v>485</v>
      </c>
      <c r="C90" s="116"/>
      <c r="G90" s="22"/>
      <c r="I90" s="39"/>
      <c r="N90" s="22"/>
    </row>
    <row r="91" spans="1:14" x14ac:dyDescent="0.25">
      <c r="A91" s="22" t="s">
        <v>840</v>
      </c>
      <c r="B91" s="39" t="s">
        <v>487</v>
      </c>
      <c r="C91" s="116"/>
      <c r="G91" s="22"/>
      <c r="I91" s="39"/>
      <c r="N91" s="22"/>
    </row>
    <row r="92" spans="1:14" x14ac:dyDescent="0.25">
      <c r="A92" s="22" t="s">
        <v>841</v>
      </c>
      <c r="B92" s="39" t="s">
        <v>267</v>
      </c>
      <c r="C92" s="116"/>
      <c r="G92" s="22"/>
      <c r="I92" s="39"/>
      <c r="N92" s="22"/>
    </row>
    <row r="93" spans="1:14" outlineLevel="1" x14ac:dyDescent="0.25">
      <c r="A93" s="22" t="s">
        <v>842</v>
      </c>
      <c r="B93" s="51" t="s">
        <v>271</v>
      </c>
      <c r="C93" s="86"/>
      <c r="G93" s="22"/>
      <c r="I93" s="39"/>
      <c r="N93" s="22"/>
    </row>
    <row r="94" spans="1:14" outlineLevel="1" x14ac:dyDescent="0.25">
      <c r="A94" s="22" t="s">
        <v>843</v>
      </c>
      <c r="B94" s="51" t="s">
        <v>271</v>
      </c>
      <c r="C94" s="86"/>
      <c r="G94" s="22"/>
      <c r="I94" s="39"/>
      <c r="N94" s="22"/>
    </row>
    <row r="95" spans="1:14" outlineLevel="1" x14ac:dyDescent="0.25">
      <c r="A95" s="22" t="s">
        <v>844</v>
      </c>
      <c r="B95" s="51" t="s">
        <v>271</v>
      </c>
      <c r="C95" s="86"/>
      <c r="G95" s="22"/>
      <c r="I95" s="39"/>
      <c r="N95" s="22"/>
    </row>
    <row r="96" spans="1:14" outlineLevel="1" x14ac:dyDescent="0.25">
      <c r="A96" s="22" t="s">
        <v>845</v>
      </c>
      <c r="B96" s="51" t="s">
        <v>271</v>
      </c>
      <c r="C96" s="86"/>
      <c r="G96" s="22"/>
      <c r="I96" s="39"/>
      <c r="N96" s="22"/>
    </row>
    <row r="97" spans="1:14" outlineLevel="1" x14ac:dyDescent="0.25">
      <c r="A97" s="22" t="s">
        <v>846</v>
      </c>
      <c r="B97" s="51" t="s">
        <v>271</v>
      </c>
      <c r="C97" s="86"/>
      <c r="G97" s="22"/>
      <c r="I97" s="39"/>
      <c r="N97" s="22"/>
    </row>
    <row r="98" spans="1:14" outlineLevel="1" x14ac:dyDescent="0.25">
      <c r="A98" s="22" t="s">
        <v>847</v>
      </c>
      <c r="B98" s="51" t="s">
        <v>271</v>
      </c>
      <c r="C98" s="86"/>
      <c r="G98" s="22"/>
      <c r="I98" s="39"/>
      <c r="N98" s="22"/>
    </row>
    <row r="99" spans="1:14" outlineLevel="1" x14ac:dyDescent="0.25">
      <c r="A99" s="22" t="s">
        <v>848</v>
      </c>
      <c r="B99" s="51" t="s">
        <v>271</v>
      </c>
      <c r="C99" s="86"/>
      <c r="G99" s="22"/>
      <c r="I99" s="39"/>
      <c r="N99" s="22"/>
    </row>
    <row r="100" spans="1:14" outlineLevel="1" x14ac:dyDescent="0.25">
      <c r="A100" s="22" t="s">
        <v>849</v>
      </c>
      <c r="B100" s="51" t="s">
        <v>271</v>
      </c>
      <c r="C100" s="86"/>
      <c r="G100" s="22"/>
      <c r="I100" s="39"/>
      <c r="N100" s="22"/>
    </row>
    <row r="101" spans="1:14" outlineLevel="1" x14ac:dyDescent="0.25">
      <c r="A101" s="22" t="s">
        <v>850</v>
      </c>
      <c r="B101" s="51" t="s">
        <v>271</v>
      </c>
      <c r="C101" s="86"/>
      <c r="G101" s="22"/>
      <c r="I101" s="39"/>
      <c r="N101" s="22"/>
    </row>
    <row r="102" spans="1:14" outlineLevel="1" x14ac:dyDescent="0.25">
      <c r="A102" s="22" t="s">
        <v>851</v>
      </c>
      <c r="B102" s="51" t="s">
        <v>271</v>
      </c>
      <c r="C102" s="86"/>
      <c r="G102" s="22"/>
      <c r="I102" s="39"/>
      <c r="N102" s="22"/>
    </row>
    <row r="103" spans="1:14" ht="15" customHeight="1" x14ac:dyDescent="0.25">
      <c r="A103" s="41"/>
      <c r="B103" s="94" t="s">
        <v>852</v>
      </c>
      <c r="C103" s="87" t="s">
        <v>727</v>
      </c>
      <c r="D103" s="41"/>
      <c r="E103" s="43"/>
      <c r="F103" s="41"/>
      <c r="G103" s="44"/>
      <c r="I103" s="66"/>
      <c r="J103" s="36"/>
      <c r="K103" s="36"/>
      <c r="L103" s="28"/>
      <c r="M103" s="36"/>
      <c r="N103" s="55"/>
    </row>
    <row r="104" spans="1:14" x14ac:dyDescent="0.25">
      <c r="A104" s="22" t="s">
        <v>853</v>
      </c>
      <c r="B104" s="103" t="s">
        <v>854</v>
      </c>
      <c r="C104" s="116">
        <v>0.19354126165747551</v>
      </c>
      <c r="G104" s="22"/>
      <c r="I104" s="39"/>
      <c r="N104" s="22"/>
    </row>
    <row r="105" spans="1:14" x14ac:dyDescent="0.25">
      <c r="A105" s="22" t="s">
        <v>855</v>
      </c>
      <c r="B105" s="103" t="s">
        <v>856</v>
      </c>
      <c r="C105" s="116">
        <v>0.157178617805669</v>
      </c>
      <c r="G105" s="22"/>
      <c r="I105" s="39"/>
      <c r="N105" s="22"/>
    </row>
    <row r="106" spans="1:14" x14ac:dyDescent="0.25">
      <c r="A106" s="22" t="s">
        <v>857</v>
      </c>
      <c r="B106" s="103" t="s">
        <v>858</v>
      </c>
      <c r="C106" s="116">
        <v>0.12931035284771181</v>
      </c>
      <c r="G106" s="22"/>
      <c r="I106" s="39"/>
      <c r="N106" s="22"/>
    </row>
    <row r="107" spans="1:14" x14ac:dyDescent="0.25">
      <c r="A107" s="22" t="s">
        <v>859</v>
      </c>
      <c r="B107" s="103" t="s">
        <v>860</v>
      </c>
      <c r="C107" s="116">
        <v>9.9283449081437158E-2</v>
      </c>
      <c r="G107" s="22"/>
      <c r="I107" s="39"/>
      <c r="N107" s="22"/>
    </row>
    <row r="108" spans="1:14" x14ac:dyDescent="0.25">
      <c r="A108" s="22" t="s">
        <v>861</v>
      </c>
      <c r="B108" s="103" t="s">
        <v>862</v>
      </c>
      <c r="C108" s="116">
        <v>9.8018876256400642E-2</v>
      </c>
      <c r="G108" s="22"/>
      <c r="I108" s="39"/>
      <c r="N108" s="22"/>
    </row>
    <row r="109" spans="1:14" x14ac:dyDescent="0.25">
      <c r="A109" s="22" t="s">
        <v>863</v>
      </c>
      <c r="B109" s="103" t="s">
        <v>864</v>
      </c>
      <c r="C109" s="116">
        <v>8.8616294511509333E-2</v>
      </c>
      <c r="G109" s="22"/>
      <c r="I109" s="39"/>
      <c r="N109" s="22"/>
    </row>
    <row r="110" spans="1:14" x14ac:dyDescent="0.25">
      <c r="A110" s="22" t="s">
        <v>865</v>
      </c>
      <c r="B110" s="103" t="s">
        <v>866</v>
      </c>
      <c r="C110" s="116">
        <v>7.7586931526690384E-2</v>
      </c>
      <c r="G110" s="22"/>
      <c r="I110" s="39"/>
      <c r="N110" s="22"/>
    </row>
    <row r="111" spans="1:14" x14ac:dyDescent="0.25">
      <c r="A111" s="22" t="s">
        <v>867</v>
      </c>
      <c r="B111" s="103" t="s">
        <v>868</v>
      </c>
      <c r="C111" s="116">
        <v>5.5852455760197851E-2</v>
      </c>
      <c r="G111" s="22"/>
      <c r="I111" s="39"/>
      <c r="N111" s="22"/>
    </row>
    <row r="112" spans="1:14" x14ac:dyDescent="0.25">
      <c r="A112" s="22" t="s">
        <v>869</v>
      </c>
      <c r="B112" s="103" t="s">
        <v>870</v>
      </c>
      <c r="C112" s="116">
        <v>4.2724037930015057E-2</v>
      </c>
      <c r="G112" s="22"/>
      <c r="I112" s="39"/>
      <c r="N112" s="22"/>
    </row>
    <row r="113" spans="1:14" x14ac:dyDescent="0.25">
      <c r="A113" s="22" t="s">
        <v>871</v>
      </c>
      <c r="B113" s="103" t="s">
        <v>872</v>
      </c>
      <c r="C113" s="116">
        <v>3.9932320478400112E-2</v>
      </c>
      <c r="G113" s="22"/>
      <c r="I113" s="39"/>
      <c r="N113" s="22"/>
    </row>
    <row r="114" spans="1:14" x14ac:dyDescent="0.25">
      <c r="A114" s="22" t="s">
        <v>873</v>
      </c>
      <c r="B114" s="103" t="s">
        <v>874</v>
      </c>
      <c r="C114" s="116">
        <v>1.118732213016636E-2</v>
      </c>
      <c r="G114" s="22"/>
      <c r="I114" s="39"/>
      <c r="N114" s="22"/>
    </row>
    <row r="115" spans="1:14" x14ac:dyDescent="0.25">
      <c r="A115" s="22" t="s">
        <v>875</v>
      </c>
      <c r="B115" s="103" t="s">
        <v>876</v>
      </c>
      <c r="C115" s="116">
        <v>5.8510664220063242E-3</v>
      </c>
      <c r="G115" s="22"/>
      <c r="I115" s="39"/>
      <c r="N115" s="22"/>
    </row>
    <row r="116" spans="1:14" x14ac:dyDescent="0.25">
      <c r="A116" s="22" t="s">
        <v>877</v>
      </c>
      <c r="B116" s="103" t="s">
        <v>878</v>
      </c>
      <c r="C116" s="116">
        <v>1.138138482955593E-3</v>
      </c>
      <c r="G116" s="22"/>
      <c r="I116" s="39"/>
      <c r="N116" s="22"/>
    </row>
    <row r="117" spans="1:14" x14ac:dyDescent="0.25">
      <c r="A117" s="22" t="s">
        <v>879</v>
      </c>
      <c r="B117" s="103" t="s">
        <v>880</v>
      </c>
      <c r="C117" s="116">
        <v>3.6477607393277291E-4</v>
      </c>
      <c r="G117" s="22"/>
      <c r="I117" s="39"/>
      <c r="N117" s="22"/>
    </row>
    <row r="118" spans="1:14" x14ac:dyDescent="0.25">
      <c r="A118" s="22" t="s">
        <v>881</v>
      </c>
      <c r="B118" s="103"/>
      <c r="C118" s="116"/>
      <c r="G118" s="22"/>
      <c r="I118" s="39"/>
      <c r="N118" s="22"/>
    </row>
    <row r="119" spans="1:14" x14ac:dyDescent="0.25">
      <c r="A119" s="22" t="s">
        <v>882</v>
      </c>
      <c r="B119" s="103"/>
      <c r="C119" s="116"/>
      <c r="G119" s="22"/>
      <c r="I119" s="39"/>
      <c r="N119" s="22"/>
    </row>
    <row r="120" spans="1:14" x14ac:dyDescent="0.25">
      <c r="A120" s="22" t="s">
        <v>883</v>
      </c>
      <c r="B120" s="103"/>
      <c r="C120" s="116"/>
      <c r="G120" s="22"/>
      <c r="I120" s="39"/>
      <c r="N120" s="22"/>
    </row>
    <row r="121" spans="1:14" x14ac:dyDescent="0.25">
      <c r="A121" s="22" t="s">
        <v>884</v>
      </c>
      <c r="B121" s="103"/>
      <c r="C121" s="116"/>
      <c r="G121" s="22"/>
      <c r="I121" s="39"/>
      <c r="N121" s="22"/>
    </row>
    <row r="122" spans="1:14" x14ac:dyDescent="0.25">
      <c r="A122" s="22" t="s">
        <v>885</v>
      </c>
      <c r="B122" s="103"/>
      <c r="C122" s="116"/>
      <c r="G122" s="22"/>
      <c r="I122" s="39"/>
      <c r="N122" s="22"/>
    </row>
    <row r="123" spans="1:14" x14ac:dyDescent="0.25">
      <c r="A123" s="22" t="s">
        <v>886</v>
      </c>
      <c r="B123" s="103"/>
      <c r="C123" s="116"/>
      <c r="G123" s="22"/>
      <c r="I123" s="39"/>
      <c r="N123" s="22"/>
    </row>
    <row r="124" spans="1:14" x14ac:dyDescent="0.25">
      <c r="A124" s="22" t="s">
        <v>887</v>
      </c>
      <c r="B124" s="103"/>
      <c r="C124" s="116"/>
      <c r="G124" s="22"/>
      <c r="I124" s="39"/>
      <c r="N124" s="22"/>
    </row>
    <row r="125" spans="1:14" x14ac:dyDescent="0.25">
      <c r="A125" s="22" t="s">
        <v>888</v>
      </c>
      <c r="B125" s="103"/>
      <c r="C125" s="116"/>
      <c r="G125" s="22"/>
      <c r="I125" s="39"/>
      <c r="N125" s="22"/>
    </row>
    <row r="126" spans="1:14" x14ac:dyDescent="0.25">
      <c r="A126" s="22" t="s">
        <v>889</v>
      </c>
      <c r="B126" s="103"/>
      <c r="C126" s="116"/>
      <c r="G126" s="22"/>
      <c r="I126" s="39"/>
      <c r="N126" s="22"/>
    </row>
    <row r="127" spans="1:14" x14ac:dyDescent="0.25">
      <c r="A127" s="22" t="s">
        <v>890</v>
      </c>
      <c r="B127" s="103"/>
      <c r="C127" s="116"/>
      <c r="G127" s="22"/>
      <c r="I127" s="39"/>
      <c r="N127" s="22"/>
    </row>
    <row r="128" spans="1:14" x14ac:dyDescent="0.25">
      <c r="A128" s="22" t="s">
        <v>891</v>
      </c>
      <c r="B128" s="103"/>
      <c r="C128" s="104"/>
      <c r="G128" s="22"/>
      <c r="I128" s="39"/>
      <c r="N128" s="22"/>
    </row>
    <row r="129" spans="1:14" x14ac:dyDescent="0.25">
      <c r="A129" s="41"/>
      <c r="B129" s="42" t="s">
        <v>892</v>
      </c>
      <c r="C129" s="41" t="s">
        <v>727</v>
      </c>
      <c r="D129" s="41"/>
      <c r="E129" s="41"/>
      <c r="F129" s="44"/>
      <c r="G129" s="44"/>
      <c r="I129" s="66"/>
      <c r="J129" s="36"/>
      <c r="K129" s="36"/>
      <c r="L129" s="36"/>
      <c r="M129" s="55"/>
      <c r="N129" s="55"/>
    </row>
    <row r="130" spans="1:14" x14ac:dyDescent="0.25">
      <c r="A130" s="22" t="s">
        <v>893</v>
      </c>
      <c r="B130" s="22" t="s">
        <v>894</v>
      </c>
      <c r="C130" s="116">
        <v>8.9092946075260651E-2</v>
      </c>
    </row>
    <row r="131" spans="1:14" x14ac:dyDescent="0.25">
      <c r="A131" s="22" t="s">
        <v>895</v>
      </c>
      <c r="B131" s="22" t="s">
        <v>896</v>
      </c>
      <c r="C131" s="116">
        <v>0.91090705392473936</v>
      </c>
    </row>
    <row r="132" spans="1:14" x14ac:dyDescent="0.25">
      <c r="A132" s="22" t="s">
        <v>897</v>
      </c>
      <c r="B132" s="22" t="s">
        <v>267</v>
      </c>
      <c r="C132" s="116"/>
    </row>
    <row r="133" spans="1:14" outlineLevel="1" x14ac:dyDescent="0.25">
      <c r="A133" s="22" t="s">
        <v>898</v>
      </c>
      <c r="C133" s="86"/>
    </row>
    <row r="134" spans="1:14" outlineLevel="1" x14ac:dyDescent="0.25">
      <c r="A134" s="22" t="s">
        <v>899</v>
      </c>
      <c r="C134" s="86"/>
    </row>
    <row r="135" spans="1:14" outlineLevel="1" x14ac:dyDescent="0.25">
      <c r="A135" s="22" t="s">
        <v>900</v>
      </c>
      <c r="C135" s="86"/>
    </row>
    <row r="136" spans="1:14" outlineLevel="1" x14ac:dyDescent="0.25">
      <c r="A136" s="22" t="s">
        <v>901</v>
      </c>
      <c r="C136" s="86"/>
    </row>
    <row r="137" spans="1:14" x14ac:dyDescent="0.25">
      <c r="A137" s="41"/>
      <c r="B137" s="42" t="s">
        <v>902</v>
      </c>
      <c r="C137" s="41" t="s">
        <v>727</v>
      </c>
      <c r="D137" s="41"/>
      <c r="E137" s="41"/>
      <c r="F137" s="44"/>
      <c r="G137" s="44"/>
      <c r="I137" s="66"/>
      <c r="J137" s="36"/>
      <c r="K137" s="36"/>
      <c r="L137" s="36"/>
      <c r="M137" s="55"/>
      <c r="N137" s="55"/>
    </row>
    <row r="138" spans="1:14" x14ac:dyDescent="0.25">
      <c r="A138" s="22" t="s">
        <v>903</v>
      </c>
      <c r="B138" s="22" t="s">
        <v>904</v>
      </c>
      <c r="C138" s="116">
        <v>0.1012864402534846</v>
      </c>
      <c r="D138" s="68"/>
      <c r="E138" s="68"/>
      <c r="F138" s="59"/>
      <c r="G138" s="47"/>
      <c r="K138" s="68"/>
      <c r="L138" s="68"/>
      <c r="M138" s="59"/>
      <c r="N138" s="47"/>
    </row>
    <row r="139" spans="1:14" x14ac:dyDescent="0.25">
      <c r="A139" s="22" t="s">
        <v>905</v>
      </c>
      <c r="B139" s="22" t="s">
        <v>906</v>
      </c>
      <c r="C139" s="116">
        <v>0.89871355974651534</v>
      </c>
      <c r="D139" s="68"/>
      <c r="E139" s="68"/>
      <c r="F139" s="59"/>
      <c r="G139" s="47"/>
      <c r="K139" s="68"/>
      <c r="L139" s="68"/>
      <c r="M139" s="59"/>
      <c r="N139" s="47"/>
    </row>
    <row r="140" spans="1:14" x14ac:dyDescent="0.25">
      <c r="A140" s="22" t="s">
        <v>907</v>
      </c>
      <c r="B140" s="22" t="s">
        <v>267</v>
      </c>
      <c r="C140" s="116"/>
      <c r="D140" s="68"/>
      <c r="E140" s="68"/>
      <c r="F140" s="59"/>
      <c r="G140" s="47"/>
      <c r="K140" s="68"/>
      <c r="L140" s="68"/>
      <c r="M140" s="59"/>
      <c r="N140" s="47"/>
    </row>
    <row r="141" spans="1:14" outlineLevel="1" x14ac:dyDescent="0.25">
      <c r="A141" s="22" t="s">
        <v>908</v>
      </c>
      <c r="C141" s="86"/>
      <c r="D141" s="68"/>
      <c r="E141" s="68"/>
      <c r="F141" s="59"/>
      <c r="G141" s="47"/>
      <c r="K141" s="68"/>
      <c r="L141" s="68"/>
      <c r="M141" s="59"/>
      <c r="N141" s="47"/>
    </row>
    <row r="142" spans="1:14" outlineLevel="1" x14ac:dyDescent="0.25">
      <c r="A142" s="22" t="s">
        <v>909</v>
      </c>
      <c r="C142" s="86"/>
      <c r="D142" s="68"/>
      <c r="E142" s="68"/>
      <c r="F142" s="59"/>
      <c r="G142" s="47"/>
      <c r="K142" s="68"/>
      <c r="L142" s="68"/>
      <c r="M142" s="59"/>
      <c r="N142" s="47"/>
    </row>
    <row r="143" spans="1:14" outlineLevel="1" x14ac:dyDescent="0.25">
      <c r="A143" s="22" t="s">
        <v>910</v>
      </c>
      <c r="C143" s="86"/>
      <c r="D143" s="68"/>
      <c r="E143" s="68"/>
      <c r="F143" s="59"/>
      <c r="G143" s="47"/>
      <c r="K143" s="68"/>
      <c r="L143" s="68"/>
      <c r="M143" s="59"/>
      <c r="N143" s="47"/>
    </row>
    <row r="144" spans="1:14" outlineLevel="1" x14ac:dyDescent="0.25">
      <c r="A144" s="22" t="s">
        <v>911</v>
      </c>
      <c r="C144" s="86"/>
      <c r="D144" s="68"/>
      <c r="E144" s="68"/>
      <c r="F144" s="59"/>
      <c r="G144" s="47"/>
      <c r="K144" s="68"/>
      <c r="L144" s="68"/>
      <c r="M144" s="59"/>
      <c r="N144" s="47"/>
    </row>
    <row r="145" spans="1:14" outlineLevel="1" x14ac:dyDescent="0.25">
      <c r="A145" s="22" t="s">
        <v>912</v>
      </c>
      <c r="C145" s="86"/>
      <c r="D145" s="68"/>
      <c r="E145" s="68"/>
      <c r="F145" s="59"/>
      <c r="G145" s="47"/>
      <c r="K145" s="68"/>
      <c r="L145" s="68"/>
      <c r="M145" s="59"/>
      <c r="N145" s="47"/>
    </row>
    <row r="146" spans="1:14" outlineLevel="1" x14ac:dyDescent="0.25">
      <c r="A146" s="22" t="s">
        <v>913</v>
      </c>
      <c r="C146" s="86"/>
      <c r="D146" s="68"/>
      <c r="E146" s="68"/>
      <c r="F146" s="59"/>
      <c r="G146" s="47"/>
      <c r="K146" s="68"/>
      <c r="L146" s="68"/>
      <c r="M146" s="59"/>
      <c r="N146" s="47"/>
    </row>
    <row r="147" spans="1:14" x14ac:dyDescent="0.25">
      <c r="A147" s="41"/>
      <c r="B147" s="42" t="s">
        <v>914</v>
      </c>
      <c r="C147" s="41" t="s">
        <v>227</v>
      </c>
      <c r="D147" s="41"/>
      <c r="E147" s="41"/>
      <c r="F147" s="41" t="s">
        <v>727</v>
      </c>
      <c r="G147" s="44"/>
      <c r="I147" s="66"/>
      <c r="J147" s="36"/>
      <c r="K147" s="36"/>
      <c r="L147" s="36"/>
      <c r="M147" s="36"/>
      <c r="N147" s="55"/>
    </row>
    <row r="148" spans="1:14" x14ac:dyDescent="0.25">
      <c r="A148" s="22" t="s">
        <v>915</v>
      </c>
      <c r="B148" s="39" t="s">
        <v>916</v>
      </c>
      <c r="C148" s="115"/>
      <c r="D148" s="68"/>
      <c r="E148" s="68"/>
      <c r="F148" s="95">
        <f>IF($C$152=0,"",IF(C148="[for completion]","",C148/$C$152))</f>
        <v>0</v>
      </c>
      <c r="G148" s="47"/>
      <c r="I148" s="39"/>
      <c r="K148" s="68"/>
      <c r="L148" s="68"/>
      <c r="M148" s="48"/>
      <c r="N148" s="47"/>
    </row>
    <row r="149" spans="1:14" x14ac:dyDescent="0.25">
      <c r="A149" s="22" t="s">
        <v>917</v>
      </c>
      <c r="B149" s="39" t="s">
        <v>918</v>
      </c>
      <c r="C149" s="115">
        <v>839.20947299999989</v>
      </c>
      <c r="D149" s="68"/>
      <c r="E149" s="68"/>
      <c r="F149" s="95">
        <f>IF($C$152=0,"",IF(C149="[for completion]","",C149/$C$152))</f>
        <v>4.3415299840099231E-2</v>
      </c>
      <c r="G149" s="47"/>
      <c r="I149" s="39"/>
      <c r="K149" s="68"/>
      <c r="L149" s="68"/>
      <c r="M149" s="48"/>
      <c r="N149" s="47"/>
    </row>
    <row r="150" spans="1:14" x14ac:dyDescent="0.25">
      <c r="A150" s="22" t="s">
        <v>919</v>
      </c>
      <c r="B150" s="39" t="s">
        <v>920</v>
      </c>
      <c r="C150" s="115">
        <v>18460.881388149999</v>
      </c>
      <c r="D150" s="68"/>
      <c r="E150" s="68"/>
      <c r="F150" s="95">
        <f>IF($C$152=0,"",IF(C150="[for completion]","",C150/$C$152))</f>
        <v>0.955047251687827</v>
      </c>
      <c r="G150" s="47"/>
      <c r="I150" s="39"/>
      <c r="K150" s="68"/>
      <c r="L150" s="68"/>
      <c r="M150" s="48"/>
      <c r="N150" s="47"/>
    </row>
    <row r="151" spans="1:14" ht="15" customHeight="1" x14ac:dyDescent="0.25">
      <c r="A151" s="22" t="s">
        <v>921</v>
      </c>
      <c r="B151" s="39" t="s">
        <v>922</v>
      </c>
      <c r="C151" s="115">
        <v>29.718585999999998</v>
      </c>
      <c r="D151" s="68"/>
      <c r="E151" s="68"/>
      <c r="F151" s="95">
        <f>IF($C$152=0,"",IF(C151="[for completion]","",C151/$C$152))</f>
        <v>1.5374484720738792E-3</v>
      </c>
      <c r="G151" s="47"/>
      <c r="I151" s="39"/>
      <c r="K151" s="68"/>
      <c r="L151" s="68"/>
      <c r="M151" s="48"/>
      <c r="N151" s="47"/>
    </row>
    <row r="152" spans="1:14" ht="15" customHeight="1" x14ac:dyDescent="0.25">
      <c r="A152" s="22" t="s">
        <v>923</v>
      </c>
      <c r="B152" s="49" t="s">
        <v>269</v>
      </c>
      <c r="C152" s="90">
        <f>SUM(C148:C151)</f>
        <v>19329.809447149997</v>
      </c>
      <c r="D152" s="68"/>
      <c r="E152" s="68"/>
      <c r="F152" s="86">
        <f>SUM(F148:F151)</f>
        <v>1</v>
      </c>
      <c r="G152" s="47"/>
      <c r="I152" s="39"/>
      <c r="K152" s="68"/>
      <c r="L152" s="68"/>
      <c r="M152" s="48"/>
      <c r="N152" s="47"/>
    </row>
    <row r="153" spans="1:14" ht="15" customHeight="1" outlineLevel="1" x14ac:dyDescent="0.25">
      <c r="A153" s="22" t="s">
        <v>924</v>
      </c>
      <c r="B153" s="51" t="s">
        <v>925</v>
      </c>
      <c r="D153" s="68"/>
      <c r="E153" s="68"/>
      <c r="F153" s="95">
        <f t="shared" ref="F153:F159" si="2">IF($C$152=0,"",IF(C153="[for completion]","",C153/$C$152))</f>
        <v>0</v>
      </c>
      <c r="G153" s="47"/>
      <c r="I153" s="39"/>
      <c r="K153" s="68"/>
      <c r="L153" s="68"/>
      <c r="M153" s="48"/>
      <c r="N153" s="47"/>
    </row>
    <row r="154" spans="1:14" ht="15" customHeight="1" outlineLevel="1" x14ac:dyDescent="0.25">
      <c r="A154" s="22" t="s">
        <v>926</v>
      </c>
      <c r="B154" s="51" t="s">
        <v>927</v>
      </c>
      <c r="D154" s="68"/>
      <c r="E154" s="68"/>
      <c r="F154" s="95">
        <f t="shared" si="2"/>
        <v>0</v>
      </c>
      <c r="G154" s="47"/>
      <c r="I154" s="39"/>
      <c r="K154" s="68"/>
      <c r="L154" s="68"/>
      <c r="M154" s="48"/>
      <c r="N154" s="47"/>
    </row>
    <row r="155" spans="1:14" ht="15" customHeight="1" outlineLevel="1" x14ac:dyDescent="0.25">
      <c r="A155" s="22" t="s">
        <v>928</v>
      </c>
      <c r="B155" s="51" t="s">
        <v>929</v>
      </c>
      <c r="D155" s="68"/>
      <c r="E155" s="68"/>
      <c r="F155" s="95">
        <f t="shared" si="2"/>
        <v>0</v>
      </c>
      <c r="G155" s="47"/>
      <c r="I155" s="39"/>
      <c r="K155" s="68"/>
      <c r="L155" s="68"/>
      <c r="M155" s="48"/>
      <c r="N155" s="47"/>
    </row>
    <row r="156" spans="1:14" ht="15" customHeight="1" outlineLevel="1" x14ac:dyDescent="0.25">
      <c r="A156" s="22" t="s">
        <v>930</v>
      </c>
      <c r="B156" s="51" t="s">
        <v>931</v>
      </c>
      <c r="D156" s="68"/>
      <c r="E156" s="68"/>
      <c r="F156" s="95">
        <f t="shared" si="2"/>
        <v>0</v>
      </c>
      <c r="G156" s="47"/>
      <c r="I156" s="39"/>
      <c r="K156" s="68"/>
      <c r="L156" s="68"/>
      <c r="M156" s="48"/>
      <c r="N156" s="47"/>
    </row>
    <row r="157" spans="1:14" ht="15" customHeight="1" outlineLevel="1" x14ac:dyDescent="0.25">
      <c r="A157" s="22" t="s">
        <v>932</v>
      </c>
      <c r="B157" s="51" t="s">
        <v>933</v>
      </c>
      <c r="D157" s="68"/>
      <c r="E157" s="68"/>
      <c r="F157" s="95">
        <f t="shared" si="2"/>
        <v>0</v>
      </c>
      <c r="G157" s="47"/>
      <c r="I157" s="39"/>
      <c r="K157" s="68"/>
      <c r="L157" s="68"/>
      <c r="M157" s="48"/>
      <c r="N157" s="47"/>
    </row>
    <row r="158" spans="1:14" ht="15" customHeight="1" outlineLevel="1" x14ac:dyDescent="0.25">
      <c r="A158" s="22" t="s">
        <v>934</v>
      </c>
      <c r="B158" s="51" t="s">
        <v>935</v>
      </c>
      <c r="D158" s="68"/>
      <c r="E158" s="68"/>
      <c r="F158" s="95">
        <f t="shared" si="2"/>
        <v>0</v>
      </c>
      <c r="G158" s="47"/>
      <c r="I158" s="39"/>
      <c r="K158" s="68"/>
      <c r="L158" s="68"/>
      <c r="M158" s="48"/>
      <c r="N158" s="47"/>
    </row>
    <row r="159" spans="1:14" ht="15" customHeight="1" outlineLevel="1" x14ac:dyDescent="0.25">
      <c r="A159" s="22" t="s">
        <v>936</v>
      </c>
      <c r="B159" s="51" t="s">
        <v>937</v>
      </c>
      <c r="D159" s="68"/>
      <c r="E159" s="68"/>
      <c r="F159" s="95">
        <f t="shared" si="2"/>
        <v>0</v>
      </c>
      <c r="G159" s="47"/>
      <c r="I159" s="39"/>
      <c r="K159" s="68"/>
      <c r="L159" s="68"/>
      <c r="M159" s="48"/>
      <c r="N159" s="47"/>
    </row>
    <row r="160" spans="1:14" ht="15" customHeight="1" outlineLevel="1" x14ac:dyDescent="0.25">
      <c r="A160" s="22" t="s">
        <v>938</v>
      </c>
      <c r="B160" s="51"/>
      <c r="D160" s="68"/>
      <c r="E160" s="68"/>
      <c r="F160" s="48"/>
      <c r="G160" s="47"/>
      <c r="I160" s="39"/>
      <c r="K160" s="68"/>
      <c r="L160" s="68"/>
      <c r="M160" s="48"/>
      <c r="N160" s="47"/>
    </row>
    <row r="161" spans="1:14" ht="15" customHeight="1" outlineLevel="1" x14ac:dyDescent="0.25">
      <c r="A161" s="22" t="s">
        <v>939</v>
      </c>
      <c r="B161" s="51"/>
      <c r="D161" s="68"/>
      <c r="E161" s="68"/>
      <c r="F161" s="48"/>
      <c r="G161" s="47"/>
      <c r="I161" s="39"/>
      <c r="K161" s="68"/>
      <c r="L161" s="68"/>
      <c r="M161" s="48"/>
      <c r="N161" s="47"/>
    </row>
    <row r="162" spans="1:14" ht="15" customHeight="1" outlineLevel="1" x14ac:dyDescent="0.25">
      <c r="A162" s="22" t="s">
        <v>940</v>
      </c>
      <c r="B162" s="51"/>
      <c r="D162" s="68"/>
      <c r="E162" s="68"/>
      <c r="F162" s="48"/>
      <c r="G162" s="47"/>
      <c r="I162" s="39"/>
      <c r="K162" s="68"/>
      <c r="L162" s="68"/>
      <c r="M162" s="48"/>
      <c r="N162" s="47"/>
    </row>
    <row r="163" spans="1:14" ht="15" customHeight="1" outlineLevel="1" x14ac:dyDescent="0.25">
      <c r="A163" s="22" t="s">
        <v>941</v>
      </c>
      <c r="B163" s="51"/>
      <c r="D163" s="68"/>
      <c r="E163" s="68"/>
      <c r="F163" s="48"/>
      <c r="G163" s="47"/>
      <c r="I163" s="39"/>
      <c r="K163" s="68"/>
      <c r="L163" s="68"/>
      <c r="M163" s="48"/>
      <c r="N163" s="47"/>
    </row>
    <row r="164" spans="1:14" ht="15" customHeight="1" outlineLevel="1" x14ac:dyDescent="0.25">
      <c r="A164" s="22" t="s">
        <v>942</v>
      </c>
      <c r="B164" s="39"/>
      <c r="D164" s="68"/>
      <c r="E164" s="68"/>
      <c r="F164" s="48"/>
      <c r="G164" s="47"/>
      <c r="I164" s="39"/>
      <c r="K164" s="68"/>
      <c r="L164" s="68"/>
      <c r="M164" s="48"/>
      <c r="N164" s="47"/>
    </row>
    <row r="165" spans="1:14" outlineLevel="1" x14ac:dyDescent="0.25">
      <c r="A165" s="22" t="s">
        <v>943</v>
      </c>
      <c r="B165" s="52"/>
      <c r="C165" s="52"/>
      <c r="D165" s="52"/>
      <c r="E165" s="52"/>
      <c r="F165" s="48"/>
      <c r="G165" s="47"/>
      <c r="I165" s="49"/>
      <c r="J165" s="39"/>
      <c r="K165" s="68"/>
      <c r="L165" s="68"/>
      <c r="M165" s="59"/>
      <c r="N165" s="47"/>
    </row>
    <row r="166" spans="1:14" ht="15" customHeight="1" x14ac:dyDescent="0.25">
      <c r="A166" s="41"/>
      <c r="B166" s="93" t="s">
        <v>944</v>
      </c>
      <c r="C166" s="41" t="s">
        <v>727</v>
      </c>
      <c r="D166" s="41"/>
      <c r="E166" s="41"/>
      <c r="F166" s="44"/>
      <c r="G166" s="44"/>
      <c r="I166" s="66"/>
      <c r="J166" s="36"/>
      <c r="K166" s="36"/>
      <c r="L166" s="36"/>
      <c r="M166" s="55"/>
      <c r="N166" s="55"/>
    </row>
    <row r="167" spans="1:14" x14ac:dyDescent="0.25">
      <c r="A167" s="22" t="s">
        <v>945</v>
      </c>
      <c r="B167" s="22" t="s">
        <v>946</v>
      </c>
      <c r="C167" s="116">
        <v>7.4112639543439521E-10</v>
      </c>
      <c r="E167" s="20"/>
      <c r="F167" s="20"/>
      <c r="L167" s="20"/>
      <c r="M167" s="20"/>
    </row>
    <row r="168" spans="1:14" outlineLevel="1" x14ac:dyDescent="0.25">
      <c r="A168" s="22" t="s">
        <v>947</v>
      </c>
      <c r="B168" s="59" t="s">
        <v>948</v>
      </c>
      <c r="C168" s="86">
        <v>0</v>
      </c>
      <c r="E168" s="20"/>
      <c r="F168" s="20"/>
      <c r="L168" s="20"/>
      <c r="M168" s="20"/>
    </row>
    <row r="169" spans="1:14" outlineLevel="1" x14ac:dyDescent="0.25">
      <c r="A169" s="22" t="s">
        <v>949</v>
      </c>
      <c r="E169" s="20"/>
      <c r="F169" s="20"/>
      <c r="L169" s="20"/>
      <c r="M169" s="20"/>
    </row>
    <row r="170" spans="1:14" outlineLevel="1" x14ac:dyDescent="0.25">
      <c r="A170" s="22" t="s">
        <v>950</v>
      </c>
      <c r="E170" s="20"/>
      <c r="F170" s="20"/>
      <c r="L170" s="20"/>
      <c r="M170" s="20"/>
    </row>
    <row r="171" spans="1:14" outlineLevel="1" x14ac:dyDescent="0.25">
      <c r="A171" s="22" t="s">
        <v>951</v>
      </c>
      <c r="E171" s="20"/>
      <c r="F171" s="20"/>
      <c r="L171" s="20"/>
      <c r="M171" s="20"/>
    </row>
    <row r="172" spans="1:14" x14ac:dyDescent="0.25">
      <c r="A172" s="41"/>
      <c r="B172" s="42" t="s">
        <v>952</v>
      </c>
      <c r="C172" s="41" t="s">
        <v>727</v>
      </c>
      <c r="D172" s="41"/>
      <c r="E172" s="41"/>
      <c r="F172" s="44"/>
      <c r="G172" s="44"/>
      <c r="I172" s="66"/>
      <c r="J172" s="36"/>
      <c r="K172" s="36"/>
      <c r="L172" s="36"/>
      <c r="M172" s="55"/>
      <c r="N172" s="55"/>
    </row>
    <row r="173" spans="1:14" ht="15" customHeight="1" x14ac:dyDescent="0.25">
      <c r="A173" s="22" t="s">
        <v>953</v>
      </c>
      <c r="B173" s="22" t="s">
        <v>954</v>
      </c>
      <c r="C173" s="116">
        <v>0.2698457971487695</v>
      </c>
    </row>
    <row r="174" spans="1:14" outlineLevel="1" x14ac:dyDescent="0.25">
      <c r="A174" s="22" t="s">
        <v>955</v>
      </c>
    </row>
    <row r="175" spans="1:14" outlineLevel="1" x14ac:dyDescent="0.25">
      <c r="A175" s="22" t="s">
        <v>956</v>
      </c>
    </row>
    <row r="176" spans="1:14" outlineLevel="1" x14ac:dyDescent="0.25">
      <c r="A176" s="22" t="s">
        <v>957</v>
      </c>
    </row>
    <row r="177" spans="1:1" outlineLevel="1" x14ac:dyDescent="0.25">
      <c r="A177" s="22" t="s">
        <v>958</v>
      </c>
    </row>
    <row r="178" spans="1:1" outlineLevel="1" x14ac:dyDescent="0.25">
      <c r="A178" s="22" t="s">
        <v>959</v>
      </c>
    </row>
    <row r="179" spans="1:1" outlineLevel="1" x14ac:dyDescent="0.25">
      <c r="A179" s="22" t="s">
        <v>960</v>
      </c>
    </row>
  </sheetData>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C. HTT Harmonised Glossary'!B19" display="9. Non-Performing Loans" xr:uid="{00000000-0004-0000-03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zoomScale="80" zoomScaleNormal="80" workbookViewId="0">
      <selection activeCell="F6" sqref="F6"/>
    </sheetView>
  </sheetViews>
  <sheetFormatPr baseColWidth="10" defaultColWidth="11.42578125" defaultRowHeight="15" outlineLevelRow="1" x14ac:dyDescent="0.25"/>
  <cols>
    <col min="1" max="1" width="16.28515625" customWidth="1"/>
    <col min="2" max="2" width="89.85546875" style="22" bestFit="1" customWidth="1"/>
    <col min="3" max="3" width="134.7109375" customWidth="1"/>
    <col min="4" max="13" width="11.42578125" customWidth="1"/>
  </cols>
  <sheetData>
    <row r="1" spans="1:3" ht="31.5" customHeight="1" x14ac:dyDescent="0.25">
      <c r="A1" s="19" t="s">
        <v>961</v>
      </c>
      <c r="B1" s="19"/>
      <c r="C1" s="105" t="s">
        <v>175</v>
      </c>
    </row>
    <row r="2" spans="1:3" x14ac:dyDescent="0.25">
      <c r="B2" s="20"/>
      <c r="C2" s="20"/>
    </row>
    <row r="3" spans="1:3" x14ac:dyDescent="0.25">
      <c r="A3" s="69" t="s">
        <v>962</v>
      </c>
      <c r="B3" s="70"/>
      <c r="C3" s="20"/>
    </row>
    <row r="4" spans="1:3" x14ac:dyDescent="0.25">
      <c r="C4" s="20"/>
    </row>
    <row r="5" spans="1:3" ht="37.5" customHeight="1" x14ac:dyDescent="0.25">
      <c r="A5" s="33" t="s">
        <v>185</v>
      </c>
      <c r="B5" s="33" t="s">
        <v>963</v>
      </c>
      <c r="C5" s="71" t="s">
        <v>964</v>
      </c>
    </row>
    <row r="6" spans="1:3" ht="30" customHeight="1" x14ac:dyDescent="0.25">
      <c r="A6" s="1" t="s">
        <v>965</v>
      </c>
      <c r="B6" s="36" t="s">
        <v>966</v>
      </c>
      <c r="C6" s="119" t="s">
        <v>967</v>
      </c>
    </row>
    <row r="7" spans="1:3" ht="30" customHeight="1" x14ac:dyDescent="0.25">
      <c r="A7" s="1" t="s">
        <v>968</v>
      </c>
      <c r="B7" s="36" t="s">
        <v>969</v>
      </c>
      <c r="C7" s="119" t="s">
        <v>970</v>
      </c>
    </row>
    <row r="8" spans="1:3" ht="30" customHeight="1" x14ac:dyDescent="0.25">
      <c r="A8" s="1" t="s">
        <v>971</v>
      </c>
      <c r="B8" s="36" t="s">
        <v>972</v>
      </c>
      <c r="C8" s="119"/>
    </row>
    <row r="9" spans="1:3" ht="30" x14ac:dyDescent="0.25">
      <c r="A9" s="1" t="s">
        <v>973</v>
      </c>
      <c r="B9" s="36" t="s">
        <v>974</v>
      </c>
      <c r="C9" s="104" t="s">
        <v>975</v>
      </c>
    </row>
    <row r="10" spans="1:3" ht="44.25" customHeight="1" x14ac:dyDescent="0.25">
      <c r="A10" s="1" t="s">
        <v>976</v>
      </c>
      <c r="B10" s="36" t="s">
        <v>977</v>
      </c>
      <c r="C10" s="104" t="s">
        <v>978</v>
      </c>
    </row>
    <row r="11" spans="1:3" ht="54.75" customHeight="1" x14ac:dyDescent="0.25">
      <c r="A11" s="1" t="s">
        <v>979</v>
      </c>
      <c r="B11" s="36" t="s">
        <v>980</v>
      </c>
      <c r="C11" s="104" t="s">
        <v>981</v>
      </c>
    </row>
    <row r="12" spans="1:3" ht="45" x14ac:dyDescent="0.25">
      <c r="A12" s="1" t="s">
        <v>982</v>
      </c>
      <c r="B12" s="36" t="s">
        <v>983</v>
      </c>
      <c r="C12" s="104" t="s">
        <v>984</v>
      </c>
    </row>
    <row r="13" spans="1:3" ht="75" x14ac:dyDescent="0.25">
      <c r="A13" s="1" t="s">
        <v>985</v>
      </c>
      <c r="B13" s="36" t="s">
        <v>986</v>
      </c>
      <c r="C13" s="104" t="s">
        <v>987</v>
      </c>
    </row>
    <row r="14" spans="1:3" ht="60" x14ac:dyDescent="0.25">
      <c r="A14" s="1" t="s">
        <v>988</v>
      </c>
      <c r="B14" s="36" t="s">
        <v>989</v>
      </c>
      <c r="C14" s="104" t="s">
        <v>990</v>
      </c>
    </row>
    <row r="15" spans="1:3" ht="30" customHeight="1" x14ac:dyDescent="0.25">
      <c r="A15" s="1" t="s">
        <v>991</v>
      </c>
      <c r="B15" s="36" t="s">
        <v>992</v>
      </c>
      <c r="C15" s="104" t="s">
        <v>993</v>
      </c>
    </row>
    <row r="16" spans="1:3" x14ac:dyDescent="0.25">
      <c r="A16" s="1" t="s">
        <v>994</v>
      </c>
      <c r="B16" s="36" t="s">
        <v>995</v>
      </c>
      <c r="C16" s="104"/>
    </row>
    <row r="17" spans="1:3" ht="30" customHeight="1" x14ac:dyDescent="0.25">
      <c r="A17" s="1" t="s">
        <v>996</v>
      </c>
      <c r="B17" s="40" t="s">
        <v>997</v>
      </c>
      <c r="C17" s="104" t="s">
        <v>998</v>
      </c>
    </row>
    <row r="18" spans="1:3" x14ac:dyDescent="0.25">
      <c r="A18" s="1" t="s">
        <v>999</v>
      </c>
      <c r="B18" s="40" t="s">
        <v>1000</v>
      </c>
      <c r="C18" s="104" t="s">
        <v>1001</v>
      </c>
    </row>
    <row r="19" spans="1:3" x14ac:dyDescent="0.25">
      <c r="A19" s="1" t="s">
        <v>1002</v>
      </c>
      <c r="B19" s="40" t="s">
        <v>1003</v>
      </c>
      <c r="C19" s="104"/>
    </row>
    <row r="20" spans="1:3" x14ac:dyDescent="0.25">
      <c r="A20" s="1" t="s">
        <v>1004</v>
      </c>
      <c r="B20" s="36" t="s">
        <v>1005</v>
      </c>
      <c r="C20" s="104"/>
    </row>
    <row r="21" spans="1:3" x14ac:dyDescent="0.25">
      <c r="A21" s="1" t="s">
        <v>1006</v>
      </c>
      <c r="B21" s="37" t="s">
        <v>1007</v>
      </c>
      <c r="C21" s="111"/>
    </row>
    <row r="22" spans="1:3" x14ac:dyDescent="0.25">
      <c r="A22" s="1" t="s">
        <v>1008</v>
      </c>
      <c r="C22" s="111"/>
    </row>
    <row r="23" spans="1:3" outlineLevel="1" x14ac:dyDescent="0.25">
      <c r="A23" s="1" t="s">
        <v>1009</v>
      </c>
      <c r="C23" s="104"/>
    </row>
    <row r="24" spans="1:3" outlineLevel="1" x14ac:dyDescent="0.25">
      <c r="A24" s="1" t="s">
        <v>1010</v>
      </c>
      <c r="B24" s="66"/>
      <c r="C24" s="104"/>
    </row>
    <row r="25" spans="1:3" outlineLevel="1" x14ac:dyDescent="0.25">
      <c r="A25" s="1" t="s">
        <v>1011</v>
      </c>
      <c r="B25" s="66"/>
      <c r="C25" s="104"/>
    </row>
    <row r="26" spans="1:3" outlineLevel="1" x14ac:dyDescent="0.25">
      <c r="A26" s="1" t="s">
        <v>1012</v>
      </c>
      <c r="B26" s="66"/>
      <c r="C26" s="104"/>
    </row>
    <row r="27" spans="1:3" outlineLevel="1" x14ac:dyDescent="0.25">
      <c r="A27" s="1" t="s">
        <v>1013</v>
      </c>
      <c r="B27" s="66"/>
      <c r="C27" s="104"/>
    </row>
    <row r="28" spans="1:3" ht="18.75" customHeight="1" outlineLevel="1" x14ac:dyDescent="0.25">
      <c r="A28" s="33"/>
      <c r="B28" s="33" t="s">
        <v>1014</v>
      </c>
      <c r="C28" s="71" t="s">
        <v>964</v>
      </c>
    </row>
    <row r="29" spans="1:3" outlineLevel="1" x14ac:dyDescent="0.25">
      <c r="A29" s="1" t="s">
        <v>1015</v>
      </c>
      <c r="B29" s="36" t="s">
        <v>1016</v>
      </c>
      <c r="C29" s="104"/>
    </row>
    <row r="30" spans="1:3" outlineLevel="1" x14ac:dyDescent="0.25">
      <c r="A30" s="1" t="s">
        <v>1017</v>
      </c>
      <c r="B30" s="36" t="s">
        <v>1018</v>
      </c>
      <c r="C30" s="104"/>
    </row>
    <row r="31" spans="1:3" outlineLevel="1" x14ac:dyDescent="0.25">
      <c r="A31" s="1" t="s">
        <v>1019</v>
      </c>
      <c r="B31" s="36" t="s">
        <v>1020</v>
      </c>
      <c r="C31" s="104"/>
    </row>
    <row r="32" spans="1:3" outlineLevel="1" x14ac:dyDescent="0.25">
      <c r="A32" s="1" t="s">
        <v>1021</v>
      </c>
      <c r="B32" s="112"/>
      <c r="C32" s="104"/>
    </row>
    <row r="33" spans="1:3" outlineLevel="1" x14ac:dyDescent="0.25">
      <c r="A33" s="1" t="s">
        <v>1022</v>
      </c>
      <c r="B33" s="112"/>
      <c r="C33" s="104"/>
    </row>
    <row r="34" spans="1:3" outlineLevel="1" x14ac:dyDescent="0.25">
      <c r="A34" s="1" t="s">
        <v>1023</v>
      </c>
      <c r="B34" s="112"/>
      <c r="C34" s="104"/>
    </row>
    <row r="35" spans="1:3" outlineLevel="1" x14ac:dyDescent="0.25">
      <c r="A35" s="1" t="s">
        <v>1024</v>
      </c>
      <c r="B35" s="112"/>
      <c r="C35" s="104"/>
    </row>
    <row r="36" spans="1:3" outlineLevel="1" x14ac:dyDescent="0.25">
      <c r="A36" s="1" t="s">
        <v>1025</v>
      </c>
      <c r="B36" s="112"/>
      <c r="C36" s="104"/>
    </row>
    <row r="37" spans="1:3" outlineLevel="1" x14ac:dyDescent="0.25">
      <c r="A37" s="1" t="s">
        <v>1026</v>
      </c>
      <c r="B37" s="112"/>
      <c r="C37" s="104"/>
    </row>
    <row r="38" spans="1:3" outlineLevel="1" x14ac:dyDescent="0.25">
      <c r="A38" s="1" t="s">
        <v>1027</v>
      </c>
      <c r="B38" s="112"/>
      <c r="C38" s="104"/>
    </row>
    <row r="39" spans="1:3" outlineLevel="1" x14ac:dyDescent="0.25">
      <c r="A39" s="1" t="s">
        <v>1028</v>
      </c>
      <c r="B39" s="112"/>
      <c r="C39" s="104"/>
    </row>
    <row r="40" spans="1:3" outlineLevel="1" x14ac:dyDescent="0.25">
      <c r="A40" s="1" t="s">
        <v>1029</v>
      </c>
      <c r="B40" s="112"/>
      <c r="C40" s="104"/>
    </row>
    <row r="41" spans="1:3" outlineLevel="1" x14ac:dyDescent="0.25">
      <c r="A41" s="1" t="s">
        <v>1030</v>
      </c>
      <c r="B41" s="112"/>
      <c r="C41" s="104"/>
    </row>
    <row r="42" spans="1:3" outlineLevel="1" x14ac:dyDescent="0.25">
      <c r="A42" s="1" t="s">
        <v>1031</v>
      </c>
      <c r="B42" s="112"/>
      <c r="C42" s="104"/>
    </row>
    <row r="43" spans="1:3" outlineLevel="1" x14ac:dyDescent="0.25">
      <c r="A43" s="1" t="s">
        <v>1032</v>
      </c>
      <c r="B43" s="112"/>
      <c r="C43" s="104"/>
    </row>
    <row r="44" spans="1:3" ht="18.75" customHeight="1" x14ac:dyDescent="0.25">
      <c r="A44" s="33"/>
      <c r="B44" s="33" t="s">
        <v>1033</v>
      </c>
      <c r="C44" s="71" t="s">
        <v>1034</v>
      </c>
    </row>
    <row r="45" spans="1:3" x14ac:dyDescent="0.25">
      <c r="A45" s="1" t="s">
        <v>1035</v>
      </c>
      <c r="B45" s="40" t="s">
        <v>1036</v>
      </c>
      <c r="C45" s="104" t="s">
        <v>234</v>
      </c>
    </row>
    <row r="46" spans="1:3" x14ac:dyDescent="0.25">
      <c r="A46" s="1" t="s">
        <v>1037</v>
      </c>
      <c r="B46" s="40" t="s">
        <v>1038</v>
      </c>
      <c r="C46" s="104" t="s">
        <v>517</v>
      </c>
    </row>
    <row r="47" spans="1:3" x14ac:dyDescent="0.25">
      <c r="A47" s="1" t="s">
        <v>1039</v>
      </c>
      <c r="B47" s="40" t="s">
        <v>1040</v>
      </c>
      <c r="C47" s="104" t="s">
        <v>1041</v>
      </c>
    </row>
    <row r="48" spans="1:3" outlineLevel="1" x14ac:dyDescent="0.25">
      <c r="A48" s="1" t="s">
        <v>1042</v>
      </c>
      <c r="B48" s="103"/>
      <c r="C48" s="104"/>
    </row>
    <row r="49" spans="1:3" outlineLevel="1" x14ac:dyDescent="0.25">
      <c r="A49" s="1" t="s">
        <v>1043</v>
      </c>
      <c r="B49" s="103"/>
      <c r="C49" s="104"/>
    </row>
    <row r="50" spans="1:3" outlineLevel="1" x14ac:dyDescent="0.25">
      <c r="A50" s="1" t="s">
        <v>1044</v>
      </c>
      <c r="B50" s="113"/>
      <c r="C50" s="104"/>
    </row>
    <row r="51" spans="1:3" ht="18.75" customHeight="1" x14ac:dyDescent="0.25">
      <c r="A51" s="33"/>
      <c r="B51" s="33" t="s">
        <v>1045</v>
      </c>
      <c r="C51" s="71" t="s">
        <v>964</v>
      </c>
    </row>
    <row r="52" spans="1:3" x14ac:dyDescent="0.25">
      <c r="A52" s="1" t="s">
        <v>1046</v>
      </c>
      <c r="B52" s="36" t="s">
        <v>1047</v>
      </c>
      <c r="C52" s="22" t="s">
        <v>247</v>
      </c>
    </row>
    <row r="53" spans="1:3" x14ac:dyDescent="0.25">
      <c r="A53" s="1" t="s">
        <v>1048</v>
      </c>
      <c r="B53" s="103"/>
      <c r="C53" s="111"/>
    </row>
    <row r="54" spans="1:3" x14ac:dyDescent="0.25">
      <c r="A54" s="1" t="s">
        <v>1049</v>
      </c>
      <c r="B54" s="103"/>
      <c r="C54" s="111"/>
    </row>
    <row r="55" spans="1:3" x14ac:dyDescent="0.25">
      <c r="A55" s="1" t="s">
        <v>1050</v>
      </c>
      <c r="B55" s="103"/>
      <c r="C55" s="111"/>
    </row>
    <row r="56" spans="1:3" x14ac:dyDescent="0.25">
      <c r="A56" s="1" t="s">
        <v>1051</v>
      </c>
      <c r="B56" s="103"/>
      <c r="C56" s="111"/>
    </row>
    <row r="57" spans="1:3" x14ac:dyDescent="0.25">
      <c r="A57" s="1" t="s">
        <v>1052</v>
      </c>
      <c r="B57" s="103"/>
      <c r="C57" s="111"/>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2"/>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3"/>
    </row>
  </sheetData>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docMetadata/LabelInfo.xml><?xml version="1.0" encoding="utf-8"?>
<clbl:labelList xmlns:clbl="http://schemas.microsoft.com/office/2020/mipLabelMetadata">
  <clbl:label id="{6c6ce320-c847-47fd-9f03-e40212ed4ed7}" enabled="1" method="Standard" siteId="{67508d80-2b69-484e-ab62-ab263ca94733}"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8</vt:i4>
      </vt:variant>
    </vt:vector>
  </HeadingPairs>
  <TitlesOfParts>
    <vt:vector size="13" baseType="lpstr">
      <vt:lpstr>Disclaimer</vt:lpstr>
      <vt:lpstr>Introduction</vt:lpstr>
      <vt:lpstr>A. HTT General</vt:lpstr>
      <vt:lpstr>B2. HTT Public Sector Assets</vt:lpstr>
      <vt:lpstr>C. HTT Harmonised Glossary</vt:lpstr>
      <vt:lpstr>Disclaimer!general_tc</vt:lpstr>
      <vt:lpstr>Disclaimer!privacy_policy</vt:lpstr>
      <vt:lpstr>'A. HTT General'!Utskriftsområde</vt:lpstr>
      <vt:lpstr>'B2. HTT Public Sector Assets'!Utskriftsområde</vt:lpstr>
      <vt:lpstr>'C. HTT Harmonised Glossary'!Utskriftsområde</vt:lpstr>
      <vt:lpstr>Disclaimer!Utskriftsområde</vt:lpstr>
      <vt:lpstr>Introduction!Utskriftsområde</vt:lpstr>
      <vt:lpstr>Disclaimer!Utskriftstitler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Mathias Husby Løken</cp:lastModifiedBy>
  <cp:lastPrinted>2016-05-20T08:25:54Z</cp:lastPrinted>
  <dcterms:created xsi:type="dcterms:W3CDTF">2016-04-21T08:07:20Z</dcterms:created>
  <dcterms:modified xsi:type="dcterms:W3CDTF">2023-04-26T09:18:30Z</dcterms:modified>
</cp:coreProperties>
</file>